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27795" windowHeight="12270"/>
  </bookViews>
  <sheets>
    <sheet name="총괄(신규+정기교육)" sheetId="7" r:id="rId1"/>
    <sheet name="신규교육(2018)" sheetId="1" r:id="rId2"/>
    <sheet name="정기교육(2018-1)" sheetId="3" r:id="rId3"/>
    <sheet name="정기교육(2018-2)" sheetId="4" r:id="rId4"/>
  </sheets>
  <calcPr calcId="145621"/>
</workbook>
</file>

<file path=xl/calcChain.xml><?xml version="1.0" encoding="utf-8"?>
<calcChain xmlns="http://schemas.openxmlformats.org/spreadsheetml/2006/main">
  <c r="I55" i="4" l="1"/>
  <c r="I27" i="4"/>
  <c r="I5" i="4"/>
  <c r="I55" i="3"/>
  <c r="I27" i="3"/>
  <c r="I5" i="3"/>
  <c r="N19" i="7" l="1"/>
  <c r="N25" i="7" s="1"/>
  <c r="N37" i="7" s="1"/>
  <c r="M19" i="7"/>
  <c r="O19" i="7" s="1"/>
  <c r="N36" i="7"/>
  <c r="M36" i="7"/>
  <c r="O36" i="7" s="1"/>
  <c r="N31" i="7"/>
  <c r="M31" i="7"/>
  <c r="O31" i="7" s="1"/>
  <c r="O26" i="7"/>
  <c r="O27" i="7"/>
  <c r="O28" i="7"/>
  <c r="O29" i="7"/>
  <c r="O30" i="7"/>
  <c r="O32" i="7"/>
  <c r="O33" i="7"/>
  <c r="O34" i="7"/>
  <c r="O35" i="7"/>
  <c r="O20" i="7"/>
  <c r="O21" i="7"/>
  <c r="O22" i="7"/>
  <c r="O23" i="7"/>
  <c r="O24" i="7"/>
  <c r="N35" i="7"/>
  <c r="M35" i="7"/>
  <c r="N34" i="7"/>
  <c r="M34" i="7"/>
  <c r="N33" i="7"/>
  <c r="M33" i="7"/>
  <c r="N32" i="7"/>
  <c r="M32" i="7"/>
  <c r="N24" i="7"/>
  <c r="M24" i="7"/>
  <c r="N30" i="7"/>
  <c r="M30" i="7"/>
  <c r="N29" i="7"/>
  <c r="M29" i="7"/>
  <c r="N28" i="7"/>
  <c r="M28" i="7"/>
  <c r="N27" i="7"/>
  <c r="M27" i="7"/>
  <c r="N26" i="7"/>
  <c r="M26" i="7"/>
  <c r="M23" i="7"/>
  <c r="N23" i="7"/>
  <c r="N22" i="7"/>
  <c r="M22" i="7"/>
  <c r="N21" i="7"/>
  <c r="M21" i="7"/>
  <c r="N20" i="7"/>
  <c r="M20" i="7"/>
  <c r="N10" i="7"/>
  <c r="O10" i="7" s="1"/>
  <c r="M10" i="7"/>
  <c r="N7" i="7"/>
  <c r="M7" i="7"/>
  <c r="N6" i="7"/>
  <c r="O6" i="7" s="1"/>
  <c r="M6" i="7"/>
  <c r="N5" i="7"/>
  <c r="M5" i="7"/>
  <c r="M11" i="7" s="1"/>
  <c r="M8" i="7"/>
  <c r="N8" i="7"/>
  <c r="M9" i="7"/>
  <c r="N9" i="7"/>
  <c r="O9" i="7" s="1"/>
  <c r="F51" i="7"/>
  <c r="G51" i="7"/>
  <c r="E51" i="7"/>
  <c r="E72" i="7"/>
  <c r="F72" i="7"/>
  <c r="G72" i="7"/>
  <c r="E73" i="7"/>
  <c r="F73" i="7"/>
  <c r="G73" i="7"/>
  <c r="E74" i="7"/>
  <c r="F74" i="7"/>
  <c r="G74" i="7"/>
  <c r="E75" i="7"/>
  <c r="F75" i="7"/>
  <c r="G75" i="7"/>
  <c r="E76" i="7"/>
  <c r="F76" i="7"/>
  <c r="G76" i="7"/>
  <c r="E77" i="7"/>
  <c r="F77" i="7"/>
  <c r="G77" i="7"/>
  <c r="E78" i="7"/>
  <c r="F78" i="7"/>
  <c r="G78" i="7"/>
  <c r="E79" i="7"/>
  <c r="F79" i="7"/>
  <c r="G79" i="7"/>
  <c r="E80" i="7"/>
  <c r="F80" i="7"/>
  <c r="G80" i="7"/>
  <c r="E81" i="7"/>
  <c r="F81" i="7"/>
  <c r="G81" i="7"/>
  <c r="F71" i="7"/>
  <c r="G71" i="7"/>
  <c r="E71" i="7"/>
  <c r="E57" i="7"/>
  <c r="F57" i="7"/>
  <c r="G57" i="7"/>
  <c r="E58" i="7"/>
  <c r="F58" i="7"/>
  <c r="G58" i="7"/>
  <c r="E59" i="7"/>
  <c r="F59" i="7"/>
  <c r="G59" i="7"/>
  <c r="E60" i="7"/>
  <c r="F60" i="7"/>
  <c r="G60" i="7"/>
  <c r="E61" i="7"/>
  <c r="F61" i="7"/>
  <c r="G61" i="7"/>
  <c r="E62" i="7"/>
  <c r="F62" i="7"/>
  <c r="G62" i="7"/>
  <c r="E63" i="7"/>
  <c r="F63" i="7"/>
  <c r="G63" i="7"/>
  <c r="E64" i="7"/>
  <c r="F64" i="7"/>
  <c r="G64" i="7"/>
  <c r="E65" i="7"/>
  <c r="F65" i="7"/>
  <c r="G65" i="7"/>
  <c r="E66" i="7"/>
  <c r="F66" i="7"/>
  <c r="G66" i="7"/>
  <c r="E67" i="7"/>
  <c r="F67" i="7"/>
  <c r="G67" i="7"/>
  <c r="E68" i="7"/>
  <c r="F68" i="7"/>
  <c r="G68" i="7"/>
  <c r="E69" i="7"/>
  <c r="F69" i="7"/>
  <c r="G69" i="7"/>
  <c r="F56" i="7"/>
  <c r="G56" i="7"/>
  <c r="E56" i="7"/>
  <c r="E27" i="7"/>
  <c r="F27" i="7"/>
  <c r="G27" i="7"/>
  <c r="E28" i="7"/>
  <c r="F28" i="7"/>
  <c r="G28" i="7"/>
  <c r="E29" i="7"/>
  <c r="F29" i="7"/>
  <c r="G29" i="7"/>
  <c r="E30" i="7"/>
  <c r="F30" i="7"/>
  <c r="G30" i="7"/>
  <c r="E31" i="7"/>
  <c r="F31" i="7"/>
  <c r="G31" i="7"/>
  <c r="E32" i="7"/>
  <c r="F32" i="7"/>
  <c r="G32" i="7"/>
  <c r="E33" i="7"/>
  <c r="F33" i="7"/>
  <c r="G33" i="7"/>
  <c r="E34" i="7"/>
  <c r="F34" i="7"/>
  <c r="G34" i="7"/>
  <c r="E35" i="7"/>
  <c r="F35" i="7"/>
  <c r="G35" i="7"/>
  <c r="E36" i="7"/>
  <c r="F36" i="7"/>
  <c r="G36" i="7"/>
  <c r="E37" i="7"/>
  <c r="F37" i="7"/>
  <c r="G37" i="7"/>
  <c r="E38" i="7"/>
  <c r="F38" i="7"/>
  <c r="G38" i="7"/>
  <c r="E39" i="7"/>
  <c r="F39" i="7"/>
  <c r="G39" i="7"/>
  <c r="E40" i="7"/>
  <c r="F40" i="7"/>
  <c r="G40" i="7"/>
  <c r="E41" i="7"/>
  <c r="F41" i="7"/>
  <c r="G41" i="7"/>
  <c r="E42" i="7"/>
  <c r="F42" i="7"/>
  <c r="G42" i="7"/>
  <c r="E43" i="7"/>
  <c r="F43" i="7"/>
  <c r="G43" i="7"/>
  <c r="E44" i="7"/>
  <c r="F44" i="7"/>
  <c r="G44" i="7"/>
  <c r="E45" i="7"/>
  <c r="F45" i="7"/>
  <c r="G45" i="7"/>
  <c r="E46" i="7"/>
  <c r="F46" i="7"/>
  <c r="G46" i="7"/>
  <c r="E47" i="7"/>
  <c r="F47" i="7"/>
  <c r="G47" i="7"/>
  <c r="E48" i="7"/>
  <c r="F48" i="7"/>
  <c r="G48" i="7"/>
  <c r="E49" i="7"/>
  <c r="F49" i="7"/>
  <c r="G49" i="7"/>
  <c r="E50" i="7"/>
  <c r="F50" i="7"/>
  <c r="G50" i="7"/>
  <c r="E52" i="7"/>
  <c r="F52" i="7"/>
  <c r="G52" i="7"/>
  <c r="E53" i="7"/>
  <c r="F53" i="7"/>
  <c r="G53" i="7"/>
  <c r="E54" i="7"/>
  <c r="F54" i="7"/>
  <c r="G54" i="7"/>
  <c r="E6" i="7"/>
  <c r="F6" i="7"/>
  <c r="G6" i="7"/>
  <c r="E7" i="7"/>
  <c r="F7" i="7"/>
  <c r="G7" i="7"/>
  <c r="E8" i="7"/>
  <c r="F8" i="7"/>
  <c r="G8" i="7"/>
  <c r="E9" i="7"/>
  <c r="F9" i="7"/>
  <c r="G9" i="7"/>
  <c r="E10" i="7"/>
  <c r="F10" i="7"/>
  <c r="G10" i="7"/>
  <c r="E11" i="7"/>
  <c r="F11" i="7"/>
  <c r="G11" i="7"/>
  <c r="E12" i="7"/>
  <c r="F12" i="7"/>
  <c r="G12" i="7"/>
  <c r="E13" i="7"/>
  <c r="F13" i="7"/>
  <c r="G13" i="7"/>
  <c r="E14" i="7"/>
  <c r="F14" i="7"/>
  <c r="G14" i="7"/>
  <c r="E15" i="7"/>
  <c r="F15" i="7"/>
  <c r="G15" i="7"/>
  <c r="E16" i="7"/>
  <c r="F16" i="7"/>
  <c r="G16" i="7"/>
  <c r="E17" i="7"/>
  <c r="F17" i="7"/>
  <c r="G17" i="7"/>
  <c r="E18" i="7"/>
  <c r="F18" i="7"/>
  <c r="G18" i="7"/>
  <c r="E19" i="7"/>
  <c r="F19" i="7"/>
  <c r="G19" i="7"/>
  <c r="E20" i="7"/>
  <c r="F20" i="7"/>
  <c r="G20" i="7"/>
  <c r="E21" i="7"/>
  <c r="F21" i="7"/>
  <c r="G21" i="7"/>
  <c r="E22" i="7"/>
  <c r="F22" i="7"/>
  <c r="G22" i="7"/>
  <c r="E23" i="7"/>
  <c r="F23" i="7"/>
  <c r="G23" i="7"/>
  <c r="E24" i="7"/>
  <c r="F24" i="7"/>
  <c r="G24" i="7"/>
  <c r="E25" i="7"/>
  <c r="F25" i="7"/>
  <c r="G25" i="7"/>
  <c r="E26" i="7"/>
  <c r="F26" i="7"/>
  <c r="G26" i="7"/>
  <c r="E5" i="7"/>
  <c r="F5" i="7"/>
  <c r="G5" i="7"/>
  <c r="H61" i="7" l="1"/>
  <c r="H57" i="7"/>
  <c r="H25" i="7"/>
  <c r="H21" i="7"/>
  <c r="H17" i="7"/>
  <c r="H13" i="7"/>
  <c r="H9" i="7"/>
  <c r="H54" i="7"/>
  <c r="H49" i="7"/>
  <c r="H45" i="7"/>
  <c r="H41" i="7"/>
  <c r="H37" i="7"/>
  <c r="H33" i="7"/>
  <c r="H29" i="7"/>
  <c r="H69" i="7"/>
  <c r="I27" i="7"/>
  <c r="I56" i="7"/>
  <c r="H81" i="7"/>
  <c r="I5" i="7"/>
  <c r="M25" i="7"/>
  <c r="O5" i="7"/>
  <c r="O7" i="7"/>
  <c r="H65" i="7"/>
  <c r="I71" i="7"/>
  <c r="H75" i="7"/>
  <c r="O8" i="7"/>
  <c r="H26" i="7"/>
  <c r="H22" i="7"/>
  <c r="H18" i="7"/>
  <c r="H14" i="7"/>
  <c r="H10" i="7"/>
  <c r="H6" i="7"/>
  <c r="H50" i="7"/>
  <c r="H46" i="7"/>
  <c r="H42" i="7"/>
  <c r="H38" i="7"/>
  <c r="H34" i="7"/>
  <c r="H30" i="7"/>
  <c r="H66" i="7"/>
  <c r="H62" i="7"/>
  <c r="H80" i="7"/>
  <c r="H76" i="7"/>
  <c r="H72" i="7"/>
  <c r="H24" i="7"/>
  <c r="H20" i="7"/>
  <c r="H16" i="7"/>
  <c r="H12" i="7"/>
  <c r="H8" i="7"/>
  <c r="H48" i="7"/>
  <c r="H44" i="7"/>
  <c r="H40" i="7"/>
  <c r="H68" i="7"/>
  <c r="N11" i="7"/>
  <c r="O11" i="7" s="1"/>
  <c r="H52" i="7"/>
  <c r="H31" i="7"/>
  <c r="H27" i="7"/>
  <c r="H56" i="7"/>
  <c r="H79" i="7"/>
  <c r="H51" i="7"/>
  <c r="H23" i="7"/>
  <c r="H19" i="7"/>
  <c r="H15" i="7"/>
  <c r="H11" i="7"/>
  <c r="H7" i="7"/>
  <c r="H47" i="7"/>
  <c r="H43" i="7"/>
  <c r="H39" i="7"/>
  <c r="I35" i="7"/>
  <c r="H67" i="7"/>
  <c r="H63" i="7"/>
  <c r="H59" i="7"/>
  <c r="H77" i="7"/>
  <c r="H73" i="7"/>
  <c r="H53" i="7"/>
  <c r="H36" i="7"/>
  <c r="H32" i="7"/>
  <c r="H28" i="7"/>
  <c r="H64" i="7"/>
  <c r="H60" i="7"/>
  <c r="H78" i="7"/>
  <c r="H74" i="7"/>
  <c r="H35" i="7"/>
  <c r="H71" i="7"/>
  <c r="H58" i="7"/>
  <c r="H5" i="7"/>
  <c r="F70" i="7"/>
  <c r="G70" i="7"/>
  <c r="E82" i="7"/>
  <c r="G82" i="7"/>
  <c r="E70" i="7"/>
  <c r="F82" i="7"/>
  <c r="F55" i="7"/>
  <c r="G55" i="7"/>
  <c r="E55" i="7"/>
  <c r="O25" i="7" l="1"/>
  <c r="M37" i="7"/>
  <c r="O37" i="7" s="1"/>
  <c r="H55" i="7"/>
  <c r="H82" i="7"/>
  <c r="H70" i="7"/>
  <c r="E83" i="7"/>
  <c r="F83" i="7"/>
  <c r="H83" i="7" s="1"/>
  <c r="G83" i="7"/>
</calcChain>
</file>

<file path=xl/sharedStrings.xml><?xml version="1.0" encoding="utf-8"?>
<sst xmlns="http://schemas.openxmlformats.org/spreadsheetml/2006/main" count="499" uniqueCount="315">
  <si>
    <t>2019. 1. 2.(수)</t>
    <phoneticPr fontId="5" type="noConversion"/>
  </si>
  <si>
    <t>신분별 이수 통계</t>
    <phoneticPr fontId="5" type="noConversion"/>
  </si>
  <si>
    <t>캠퍼스별 이수 통계</t>
    <phoneticPr fontId="5" type="noConversion"/>
  </si>
  <si>
    <t>구분</t>
    <phoneticPr fontId="5" type="noConversion"/>
  </si>
  <si>
    <t>단과대학</t>
    <phoneticPr fontId="5" type="noConversion"/>
  </si>
  <si>
    <t>대상자수</t>
    <phoneticPr fontId="5" type="noConversion"/>
  </si>
  <si>
    <t>이수자수</t>
    <phoneticPr fontId="5" type="noConversion"/>
  </si>
  <si>
    <t>미이수자수</t>
    <phoneticPr fontId="5" type="noConversion"/>
  </si>
  <si>
    <t>이수율</t>
    <phoneticPr fontId="5" type="noConversion"/>
  </si>
  <si>
    <t>캠퍼스</t>
    <phoneticPr fontId="5" type="noConversion"/>
  </si>
  <si>
    <t>학부</t>
    <phoneticPr fontId="5" type="noConversion"/>
  </si>
  <si>
    <t>융합기술대학</t>
    <phoneticPr fontId="5" type="noConversion"/>
  </si>
  <si>
    <t>기계자동차항공공학부</t>
    <phoneticPr fontId="5" type="noConversion"/>
  </si>
  <si>
    <t>충주</t>
    <phoneticPr fontId="5" type="noConversion"/>
  </si>
  <si>
    <t>전자전기공학부</t>
    <phoneticPr fontId="5" type="noConversion"/>
  </si>
  <si>
    <t>증평</t>
    <phoneticPr fontId="5" type="noConversion"/>
  </si>
  <si>
    <t>공과대학</t>
    <phoneticPr fontId="5" type="noConversion"/>
  </si>
  <si>
    <t>건설환경도시교통공학부</t>
    <phoneticPr fontId="5" type="noConversion"/>
  </si>
  <si>
    <t>의왕</t>
    <phoneticPr fontId="5" type="noConversion"/>
  </si>
  <si>
    <t>화공신소재고분자공학부</t>
    <phoneticPr fontId="5" type="noConversion"/>
  </si>
  <si>
    <t>총  계</t>
    <phoneticPr fontId="5" type="noConversion"/>
  </si>
  <si>
    <t>건축학부</t>
    <phoneticPr fontId="5" type="noConversion"/>
  </si>
  <si>
    <t>디자인학부</t>
    <phoneticPr fontId="5" type="noConversion"/>
  </si>
  <si>
    <t>교육시기별 이수 통계</t>
    <phoneticPr fontId="5" type="noConversion"/>
  </si>
  <si>
    <t>컴퓨터정보기술공학부</t>
    <phoneticPr fontId="5" type="noConversion"/>
  </si>
  <si>
    <t>교육대상</t>
    <phoneticPr fontId="5" type="noConversion"/>
  </si>
  <si>
    <t>인문사회대학</t>
    <phoneticPr fontId="5" type="noConversion"/>
  </si>
  <si>
    <t>유아교육학과</t>
    <phoneticPr fontId="5" type="noConversion"/>
  </si>
  <si>
    <t>신입생 오리엔테이션</t>
    <phoneticPr fontId="5" type="noConversion"/>
  </si>
  <si>
    <t>항공운항학과</t>
    <phoneticPr fontId="3" type="noConversion"/>
  </si>
  <si>
    <t>연구실 자체교육</t>
    <phoneticPr fontId="5" type="noConversion"/>
  </si>
  <si>
    <t>학부, 대학원, 직원</t>
    <phoneticPr fontId="5" type="noConversion"/>
  </si>
  <si>
    <t>보건생명대학</t>
    <phoneticPr fontId="5" type="noConversion"/>
  </si>
  <si>
    <t>간호학과</t>
    <phoneticPr fontId="5" type="noConversion"/>
  </si>
  <si>
    <t>신임교원 교육</t>
    <phoneticPr fontId="5" type="noConversion"/>
  </si>
  <si>
    <t>교원</t>
    <phoneticPr fontId="3" type="noConversion"/>
  </si>
  <si>
    <t>식품생명학부</t>
    <phoneticPr fontId="5" type="noConversion"/>
  </si>
  <si>
    <t>총  계</t>
    <phoneticPr fontId="5" type="noConversion"/>
  </si>
  <si>
    <t>물리치료학과</t>
    <phoneticPr fontId="5" type="noConversion"/>
  </si>
  <si>
    <t>응급구조학과</t>
    <phoneticPr fontId="5" type="noConversion"/>
  </si>
  <si>
    <t>유아특수교육학과</t>
    <phoneticPr fontId="3" type="noConversion"/>
  </si>
  <si>
    <t>IT응용융합학과</t>
    <phoneticPr fontId="3" type="noConversion"/>
  </si>
  <si>
    <t>철도대학</t>
    <phoneticPr fontId="5" type="noConversion"/>
  </si>
  <si>
    <t>철도경영물류컴퓨터학부</t>
    <phoneticPr fontId="5" type="noConversion"/>
  </si>
  <si>
    <t>철도공학부</t>
    <phoneticPr fontId="5" type="noConversion"/>
  </si>
  <si>
    <t>대학원</t>
    <phoneticPr fontId="5" type="noConversion"/>
  </si>
  <si>
    <t>교육대학원</t>
    <phoneticPr fontId="3" type="noConversion"/>
  </si>
  <si>
    <t>교통대학원</t>
    <phoneticPr fontId="5" type="noConversion"/>
  </si>
  <si>
    <t>총      계</t>
    <phoneticPr fontId="5" type="noConversion"/>
  </si>
  <si>
    <r>
      <rPr>
        <b/>
        <sz val="14"/>
        <color rgb="FF000000"/>
        <rFont val="돋움"/>
        <family val="3"/>
        <charset val="129"/>
      </rPr>
      <t>신분별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이수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결과표</t>
    </r>
    <phoneticPr fontId="34" type="noConversion"/>
  </si>
  <si>
    <t>캠퍼스</t>
  </si>
  <si>
    <t>단과대학</t>
  </si>
  <si>
    <t>대상자</t>
  </si>
  <si>
    <t>이수자</t>
  </si>
  <si>
    <t>미이수자</t>
  </si>
  <si>
    <t>전공별
이수율</t>
    <phoneticPr fontId="34" type="noConversion"/>
  </si>
  <si>
    <t>단과대별
이수율</t>
    <phoneticPr fontId="34" type="noConversion"/>
  </si>
  <si>
    <t>신분</t>
    <phoneticPr fontId="34" type="noConversion"/>
  </si>
  <si>
    <t>대상자</t>
    <phoneticPr fontId="34" type="noConversion"/>
  </si>
  <si>
    <t>이수자</t>
    <phoneticPr fontId="34" type="noConversion"/>
  </si>
  <si>
    <t>이수율</t>
    <phoneticPr fontId="34" type="noConversion"/>
  </si>
  <si>
    <t>충주</t>
  </si>
  <si>
    <t>교원</t>
    <phoneticPr fontId="34" type="noConversion"/>
  </si>
  <si>
    <t>대학원</t>
    <phoneticPr fontId="34" type="noConversion"/>
  </si>
  <si>
    <t>환경공학전공</t>
    <phoneticPr fontId="34" type="noConversion"/>
  </si>
  <si>
    <t>학부</t>
    <phoneticPr fontId="34" type="noConversion"/>
  </si>
  <si>
    <t>연구원</t>
    <phoneticPr fontId="34" type="noConversion"/>
  </si>
  <si>
    <t>조교</t>
    <phoneticPr fontId="34" type="noConversion"/>
  </si>
  <si>
    <t>직원</t>
    <phoneticPr fontId="34" type="noConversion"/>
  </si>
  <si>
    <t>신소재공학전공</t>
    <phoneticPr fontId="34" type="noConversion"/>
  </si>
  <si>
    <r>
      <rPr>
        <b/>
        <sz val="11"/>
        <color rgb="FF000000"/>
        <rFont val="돋움"/>
        <family val="3"/>
        <charset val="129"/>
      </rPr>
      <t>총</t>
    </r>
    <r>
      <rPr>
        <b/>
        <sz val="11"/>
        <color rgb="FF000000"/>
        <rFont val="Calibri"/>
        <family val="2"/>
      </rPr>
      <t xml:space="preserve">                    </t>
    </r>
    <r>
      <rPr>
        <b/>
        <sz val="11"/>
        <color rgb="FF000000"/>
        <rFont val="돋움"/>
        <family val="3"/>
        <charset val="129"/>
      </rPr>
      <t>계</t>
    </r>
    <phoneticPr fontId="34" type="noConversion"/>
  </si>
  <si>
    <r>
      <rPr>
        <b/>
        <sz val="14"/>
        <color rgb="FF000000"/>
        <rFont val="돋움"/>
        <family val="3"/>
        <charset val="129"/>
      </rPr>
      <t>캠퍼스</t>
    </r>
    <r>
      <rPr>
        <b/>
        <sz val="14"/>
        <color rgb="FF000000"/>
        <rFont val="돋움"/>
        <family val="3"/>
        <charset val="129"/>
      </rPr>
      <t>별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이수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결과표</t>
    </r>
    <phoneticPr fontId="34" type="noConversion"/>
  </si>
  <si>
    <t>캠퍼스</t>
    <phoneticPr fontId="34" type="noConversion"/>
  </si>
  <si>
    <t>신분</t>
    <phoneticPr fontId="34" type="noConversion"/>
  </si>
  <si>
    <t>대상자</t>
    <phoneticPr fontId="34" type="noConversion"/>
  </si>
  <si>
    <t>이수자</t>
    <phoneticPr fontId="34" type="noConversion"/>
  </si>
  <si>
    <t>이수율</t>
    <phoneticPr fontId="34" type="noConversion"/>
  </si>
  <si>
    <t>충주</t>
    <phoneticPr fontId="34" type="noConversion"/>
  </si>
  <si>
    <t>교원</t>
    <phoneticPr fontId="34" type="noConversion"/>
  </si>
  <si>
    <t>대학원</t>
    <phoneticPr fontId="34" type="noConversion"/>
  </si>
  <si>
    <t>학부</t>
    <phoneticPr fontId="34" type="noConversion"/>
  </si>
  <si>
    <t>연구원</t>
    <phoneticPr fontId="34" type="noConversion"/>
  </si>
  <si>
    <t>조교</t>
    <phoneticPr fontId="34" type="noConversion"/>
  </si>
  <si>
    <t>직원</t>
    <phoneticPr fontId="34" type="noConversion"/>
  </si>
  <si>
    <r>
      <rPr>
        <sz val="11"/>
        <color rgb="FF000000"/>
        <rFont val="돋움"/>
        <family val="3"/>
        <charset val="129"/>
      </rPr>
      <t>소</t>
    </r>
    <r>
      <rPr>
        <sz val="11"/>
        <color theme="1"/>
        <rFont val="맑은 고딕"/>
        <family val="2"/>
        <charset val="129"/>
        <scheme val="minor"/>
      </rPr>
      <t xml:space="preserve">           </t>
    </r>
    <r>
      <rPr>
        <sz val="11"/>
        <color rgb="FF000000"/>
        <rFont val="돋움"/>
        <family val="3"/>
        <charset val="129"/>
      </rPr>
      <t>계</t>
    </r>
    <phoneticPr fontId="34" type="noConversion"/>
  </si>
  <si>
    <t>증평</t>
    <phoneticPr fontId="34" type="noConversion"/>
  </si>
  <si>
    <t>교원</t>
    <phoneticPr fontId="34" type="noConversion"/>
  </si>
  <si>
    <t>대학원</t>
    <phoneticPr fontId="34" type="noConversion"/>
  </si>
  <si>
    <t>학부</t>
    <phoneticPr fontId="34" type="noConversion"/>
  </si>
  <si>
    <t>조교</t>
    <phoneticPr fontId="34" type="noConversion"/>
  </si>
  <si>
    <t>직원</t>
    <phoneticPr fontId="34" type="noConversion"/>
  </si>
  <si>
    <r>
      <rPr>
        <sz val="11"/>
        <color rgb="FF000000"/>
        <rFont val="돋움"/>
        <family val="3"/>
        <charset val="129"/>
      </rPr>
      <t>소</t>
    </r>
    <r>
      <rPr>
        <sz val="11"/>
        <color theme="1"/>
        <rFont val="맑은 고딕"/>
        <family val="2"/>
        <charset val="129"/>
        <scheme val="minor"/>
      </rPr>
      <t xml:space="preserve">           </t>
    </r>
    <r>
      <rPr>
        <sz val="11"/>
        <color rgb="FF000000"/>
        <rFont val="돋움"/>
        <family val="3"/>
        <charset val="129"/>
      </rPr>
      <t>계</t>
    </r>
    <phoneticPr fontId="34" type="noConversion"/>
  </si>
  <si>
    <t>의왕</t>
    <phoneticPr fontId="34" type="noConversion"/>
  </si>
  <si>
    <t>인문사회대학</t>
    <phoneticPr fontId="34" type="noConversion"/>
  </si>
  <si>
    <t>항공운항학과</t>
    <phoneticPr fontId="34" type="noConversion"/>
  </si>
  <si>
    <t>조교</t>
    <phoneticPr fontId="34" type="noConversion"/>
  </si>
  <si>
    <t>유아교육학과</t>
    <phoneticPr fontId="34" type="noConversion"/>
  </si>
  <si>
    <r>
      <rPr>
        <sz val="11"/>
        <color rgb="FF000000"/>
        <rFont val="돋움"/>
        <family val="3"/>
        <charset val="129"/>
      </rPr>
      <t>소</t>
    </r>
    <r>
      <rPr>
        <sz val="11"/>
        <color theme="1"/>
        <rFont val="맑은 고딕"/>
        <family val="2"/>
        <charset val="129"/>
        <scheme val="minor"/>
      </rPr>
      <t xml:space="preserve">           </t>
    </r>
    <r>
      <rPr>
        <sz val="11"/>
        <color rgb="FF000000"/>
        <rFont val="돋움"/>
        <family val="3"/>
        <charset val="129"/>
      </rPr>
      <t>계</t>
    </r>
    <phoneticPr fontId="34" type="noConversion"/>
  </si>
  <si>
    <t>교양학부</t>
  </si>
  <si>
    <r>
      <rPr>
        <b/>
        <sz val="11"/>
        <color rgb="FF000000"/>
        <rFont val="돋움"/>
        <family val="3"/>
        <charset val="129"/>
      </rPr>
      <t>총</t>
    </r>
    <r>
      <rPr>
        <b/>
        <sz val="11"/>
        <color rgb="FF000000"/>
        <rFont val="Calibri"/>
        <family val="2"/>
      </rPr>
      <t xml:space="preserve">                    </t>
    </r>
    <r>
      <rPr>
        <b/>
        <sz val="11"/>
        <color rgb="FF000000"/>
        <rFont val="돋움"/>
        <family val="3"/>
        <charset val="129"/>
      </rPr>
      <t>계</t>
    </r>
    <phoneticPr fontId="34" type="noConversion"/>
  </si>
  <si>
    <t>자유전공학부(충주)</t>
    <phoneticPr fontId="34" type="noConversion"/>
  </si>
  <si>
    <t>융합교육창업학부</t>
    <phoneticPr fontId="34" type="noConversion"/>
  </si>
  <si>
    <t>부속기관(충주)</t>
    <phoneticPr fontId="34" type="noConversion"/>
  </si>
  <si>
    <t>공동실험실습관</t>
    <phoneticPr fontId="34" type="noConversion"/>
  </si>
  <si>
    <t>과학문화진흥센터</t>
    <phoneticPr fontId="34" type="noConversion"/>
  </si>
  <si>
    <t>국제공인시험연구센터</t>
    <phoneticPr fontId="34" type="noConversion"/>
  </si>
  <si>
    <t>RIC지역혁신센터</t>
    <phoneticPr fontId="34" type="noConversion"/>
  </si>
  <si>
    <t>무한상상실</t>
    <phoneticPr fontId="34" type="noConversion"/>
  </si>
  <si>
    <t xml:space="preserve">3D프린팅창의혁신선도센터 </t>
  </si>
  <si>
    <t xml:space="preserve">K-ICT3D프린팅충북지역센터 </t>
  </si>
  <si>
    <t>ICT융합연구센터</t>
    <phoneticPr fontId="34" type="noConversion"/>
  </si>
  <si>
    <t>미래형자동차ICT사업단</t>
    <phoneticPr fontId="34" type="noConversion"/>
  </si>
  <si>
    <t>시설과</t>
    <phoneticPr fontId="34" type="noConversion"/>
  </si>
  <si>
    <t>전산정보원</t>
  </si>
  <si>
    <t>교육대학원</t>
    <phoneticPr fontId="34" type="noConversion"/>
  </si>
  <si>
    <t>증평</t>
  </si>
  <si>
    <t>보건생명대학</t>
  </si>
  <si>
    <t>식품생명학부</t>
  </si>
  <si>
    <t>생명공학전공</t>
    <phoneticPr fontId="34" type="noConversion"/>
  </si>
  <si>
    <t>부속기관(증평)</t>
    <phoneticPr fontId="34" type="noConversion"/>
  </si>
  <si>
    <t>지역산업맞춤형인력양성사업단</t>
    <phoneticPr fontId="34" type="noConversion"/>
  </si>
  <si>
    <t>의왕</t>
  </si>
  <si>
    <t>철도대학</t>
    <phoneticPr fontId="34" type="noConversion"/>
  </si>
  <si>
    <t>컴퓨터정보공학전공</t>
    <phoneticPr fontId="34" type="noConversion"/>
  </si>
  <si>
    <t>철도공학부</t>
    <phoneticPr fontId="34" type="noConversion"/>
  </si>
  <si>
    <t>철도운전시스템전공</t>
  </si>
  <si>
    <t>철도차량시스템전공</t>
    <phoneticPr fontId="34" type="noConversion"/>
  </si>
  <si>
    <t>철도인프라시스템공학전공</t>
    <phoneticPr fontId="34" type="noConversion"/>
  </si>
  <si>
    <t>철도전기전자전공</t>
    <phoneticPr fontId="34" type="noConversion"/>
  </si>
  <si>
    <t>자유전공학부(의왕)</t>
    <phoneticPr fontId="34" type="noConversion"/>
  </si>
  <si>
    <t>교통대학원</t>
    <phoneticPr fontId="34" type="noConversion"/>
  </si>
  <si>
    <r>
      <rPr>
        <b/>
        <sz val="14"/>
        <color rgb="FF000000"/>
        <rFont val="돋움"/>
        <family val="3"/>
        <charset val="129"/>
      </rPr>
      <t>신분별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이수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결과표</t>
    </r>
  </si>
  <si>
    <r>
      <t>2019. 1. 2.(</t>
    </r>
    <r>
      <rPr>
        <sz val="11"/>
        <color rgb="FF000000"/>
        <rFont val="돋움"/>
        <family val="3"/>
        <charset val="129"/>
      </rPr>
      <t>수</t>
    </r>
    <r>
      <rPr>
        <sz val="11"/>
        <color theme="1"/>
        <rFont val="맑은 고딕"/>
        <family val="2"/>
        <charset val="129"/>
        <scheme val="minor"/>
      </rPr>
      <t>)</t>
    </r>
    <phoneticPr fontId="34" type="noConversion"/>
  </si>
  <si>
    <t>전공별
이수율</t>
    <phoneticPr fontId="34" type="noConversion"/>
  </si>
  <si>
    <t>단과대별
이수율</t>
    <phoneticPr fontId="34" type="noConversion"/>
  </si>
  <si>
    <t>신분</t>
    <phoneticPr fontId="34" type="noConversion"/>
  </si>
  <si>
    <t>대상자</t>
    <phoneticPr fontId="34" type="noConversion"/>
  </si>
  <si>
    <t>이수자</t>
    <phoneticPr fontId="34" type="noConversion"/>
  </si>
  <si>
    <t>이수율</t>
    <phoneticPr fontId="34" type="noConversion"/>
  </si>
  <si>
    <t>교원</t>
    <phoneticPr fontId="34" type="noConversion"/>
  </si>
  <si>
    <t>대학원</t>
    <phoneticPr fontId="34" type="noConversion"/>
  </si>
  <si>
    <t>학부</t>
    <phoneticPr fontId="34" type="noConversion"/>
  </si>
  <si>
    <t>연구원</t>
    <phoneticPr fontId="34" type="noConversion"/>
  </si>
  <si>
    <t>조교</t>
    <phoneticPr fontId="34" type="noConversion"/>
  </si>
  <si>
    <t>직원</t>
    <phoneticPr fontId="34" type="noConversion"/>
  </si>
  <si>
    <r>
      <rPr>
        <b/>
        <sz val="11"/>
        <color rgb="FF000000"/>
        <rFont val="돋움"/>
        <family val="3"/>
        <charset val="129"/>
      </rPr>
      <t>총</t>
    </r>
    <r>
      <rPr>
        <b/>
        <sz val="11"/>
        <color rgb="FF000000"/>
        <rFont val="Calibri"/>
        <family val="2"/>
      </rPr>
      <t xml:space="preserve">                    </t>
    </r>
    <r>
      <rPr>
        <b/>
        <sz val="11"/>
        <color rgb="FF000000"/>
        <rFont val="돋움"/>
        <family val="3"/>
        <charset val="129"/>
      </rPr>
      <t>계</t>
    </r>
    <phoneticPr fontId="34" type="noConversion"/>
  </si>
  <si>
    <r>
      <rPr>
        <b/>
        <sz val="14"/>
        <color rgb="FF000000"/>
        <rFont val="돋움"/>
        <family val="3"/>
        <charset val="129"/>
      </rPr>
      <t>캠퍼스</t>
    </r>
    <r>
      <rPr>
        <b/>
        <sz val="14"/>
        <color rgb="FF000000"/>
        <rFont val="돋움"/>
        <family val="3"/>
        <charset val="129"/>
      </rPr>
      <t>별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이수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결과표</t>
    </r>
  </si>
  <si>
    <t>캠퍼스</t>
    <phoneticPr fontId="34" type="noConversion"/>
  </si>
  <si>
    <t>충주</t>
    <phoneticPr fontId="34" type="noConversion"/>
  </si>
  <si>
    <t>교원</t>
    <phoneticPr fontId="34" type="noConversion"/>
  </si>
  <si>
    <t>대학원</t>
    <phoneticPr fontId="34" type="noConversion"/>
  </si>
  <si>
    <r>
      <rPr>
        <sz val="11"/>
        <color rgb="FF000000"/>
        <rFont val="돋움"/>
        <family val="3"/>
        <charset val="129"/>
      </rPr>
      <t>소</t>
    </r>
    <r>
      <rPr>
        <sz val="11"/>
        <color theme="1"/>
        <rFont val="맑은 고딕"/>
        <family val="2"/>
        <charset val="129"/>
        <scheme val="minor"/>
      </rPr>
      <t xml:space="preserve">           </t>
    </r>
    <r>
      <rPr>
        <sz val="11"/>
        <color rgb="FF000000"/>
        <rFont val="돋움"/>
        <family val="3"/>
        <charset val="129"/>
      </rPr>
      <t>계</t>
    </r>
    <phoneticPr fontId="34" type="noConversion"/>
  </si>
  <si>
    <t>증평</t>
    <phoneticPr fontId="34" type="noConversion"/>
  </si>
  <si>
    <t>의왕</t>
    <phoneticPr fontId="34" type="noConversion"/>
  </si>
  <si>
    <t>인문사회대학</t>
    <phoneticPr fontId="34" type="noConversion"/>
  </si>
  <si>
    <t>항공운항학과</t>
    <phoneticPr fontId="34" type="noConversion"/>
  </si>
  <si>
    <t>유아교육학과</t>
    <phoneticPr fontId="34" type="noConversion"/>
  </si>
  <si>
    <t>부속기관(충주)</t>
    <phoneticPr fontId="34" type="noConversion"/>
  </si>
  <si>
    <t>공동실험실습관</t>
    <phoneticPr fontId="34" type="noConversion"/>
  </si>
  <si>
    <t>과학문화진흥센터</t>
    <phoneticPr fontId="34" type="noConversion"/>
  </si>
  <si>
    <t>국제공인시험연구센터</t>
    <phoneticPr fontId="34" type="noConversion"/>
  </si>
  <si>
    <t>RIC지역혁신센터</t>
    <phoneticPr fontId="34" type="noConversion"/>
  </si>
  <si>
    <t>무한상상실</t>
    <phoneticPr fontId="34" type="noConversion"/>
  </si>
  <si>
    <t>ICT융합연구센터</t>
    <phoneticPr fontId="34" type="noConversion"/>
  </si>
  <si>
    <t>미래형자동차ICT사업단</t>
    <phoneticPr fontId="34" type="noConversion"/>
  </si>
  <si>
    <t>시설과</t>
    <phoneticPr fontId="34" type="noConversion"/>
  </si>
  <si>
    <t>교육대학원</t>
    <phoneticPr fontId="34" type="noConversion"/>
  </si>
  <si>
    <t>부속기관(증평)</t>
    <phoneticPr fontId="34" type="noConversion"/>
  </si>
  <si>
    <t>4D바이오소재사업단</t>
    <phoneticPr fontId="34" type="noConversion"/>
  </si>
  <si>
    <t>지역산업맞춤형인력양성사업단</t>
    <phoneticPr fontId="34" type="noConversion"/>
  </si>
  <si>
    <t>철도대학</t>
    <phoneticPr fontId="34" type="noConversion"/>
  </si>
  <si>
    <t>컴퓨터정보공학전공</t>
    <phoneticPr fontId="34" type="noConversion"/>
  </si>
  <si>
    <t>철도공학부</t>
    <phoneticPr fontId="34" type="noConversion"/>
  </si>
  <si>
    <t>철도차량시스템전공</t>
    <phoneticPr fontId="34" type="noConversion"/>
  </si>
  <si>
    <t>철도인프라시스템공학전공</t>
    <phoneticPr fontId="34" type="noConversion"/>
  </si>
  <si>
    <t>철도전기전자전공</t>
    <phoneticPr fontId="34" type="noConversion"/>
  </si>
  <si>
    <t>교통대학원</t>
    <phoneticPr fontId="34" type="noConversion"/>
  </si>
  <si>
    <t>산업경영안전공학부</t>
    <phoneticPr fontId="5" type="noConversion"/>
  </si>
  <si>
    <r>
      <rPr>
        <b/>
        <sz val="14"/>
        <color rgb="FF000000"/>
        <rFont val="돋움"/>
        <family val="3"/>
        <charset val="129"/>
      </rPr>
      <t>신분별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이수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결과표</t>
    </r>
    <phoneticPr fontId="34" type="noConversion"/>
  </si>
  <si>
    <t>전공별
이수율</t>
    <phoneticPr fontId="34" type="noConversion"/>
  </si>
  <si>
    <t>단과대별
이수율</t>
    <phoneticPr fontId="34" type="noConversion"/>
  </si>
  <si>
    <t>신분</t>
    <phoneticPr fontId="34" type="noConversion"/>
  </si>
  <si>
    <t>대상자</t>
    <phoneticPr fontId="34" type="noConversion"/>
  </si>
  <si>
    <t>이수자</t>
    <phoneticPr fontId="34" type="noConversion"/>
  </si>
  <si>
    <t>이수율</t>
    <phoneticPr fontId="34" type="noConversion"/>
  </si>
  <si>
    <t>공과대학</t>
    <phoneticPr fontId="34" type="noConversion"/>
  </si>
  <si>
    <t>건설환경도시교통공학부</t>
    <phoneticPr fontId="34" type="noConversion"/>
  </si>
  <si>
    <t>교원</t>
    <phoneticPr fontId="34" type="noConversion"/>
  </si>
  <si>
    <t>토목공학전공</t>
    <phoneticPr fontId="34" type="noConversion"/>
  </si>
  <si>
    <t>대학원</t>
    <phoneticPr fontId="34" type="noConversion"/>
  </si>
  <si>
    <t>환경공학전공</t>
    <phoneticPr fontId="34" type="noConversion"/>
  </si>
  <si>
    <t>학부</t>
    <phoneticPr fontId="34" type="noConversion"/>
  </si>
  <si>
    <t>연구원</t>
    <phoneticPr fontId="34" type="noConversion"/>
  </si>
  <si>
    <t>화공신소재고분자공학부</t>
    <phoneticPr fontId="34" type="noConversion"/>
  </si>
  <si>
    <t>조교</t>
    <phoneticPr fontId="34" type="noConversion"/>
  </si>
  <si>
    <t>화공생물공학전공</t>
    <phoneticPr fontId="34" type="noConversion"/>
  </si>
  <si>
    <t>직원</t>
    <phoneticPr fontId="34" type="noConversion"/>
  </si>
  <si>
    <t>신소재공학전공</t>
    <phoneticPr fontId="34" type="noConversion"/>
  </si>
  <si>
    <r>
      <rPr>
        <b/>
        <sz val="11"/>
        <color rgb="FF000000"/>
        <rFont val="돋움"/>
        <family val="3"/>
        <charset val="129"/>
      </rPr>
      <t>총</t>
    </r>
    <r>
      <rPr>
        <b/>
        <sz val="11"/>
        <color rgb="FF000000"/>
        <rFont val="Calibri"/>
        <family val="2"/>
      </rPr>
      <t xml:space="preserve">                    </t>
    </r>
    <r>
      <rPr>
        <b/>
        <sz val="11"/>
        <color rgb="FF000000"/>
        <rFont val="돋움"/>
        <family val="3"/>
        <charset val="129"/>
      </rPr>
      <t>계</t>
    </r>
    <phoneticPr fontId="34" type="noConversion"/>
  </si>
  <si>
    <t>나노고분자공학전공</t>
    <phoneticPr fontId="34" type="noConversion"/>
  </si>
  <si>
    <t>산업경영공학전공</t>
    <phoneticPr fontId="34" type="noConversion"/>
  </si>
  <si>
    <t>안전공학전공</t>
    <phoneticPr fontId="34" type="noConversion"/>
  </si>
  <si>
    <t>건축학부</t>
    <phoneticPr fontId="34" type="noConversion"/>
  </si>
  <si>
    <r>
      <rPr>
        <b/>
        <sz val="14"/>
        <color rgb="FF000000"/>
        <rFont val="돋움"/>
        <family val="3"/>
        <charset val="129"/>
      </rPr>
      <t>캠퍼스</t>
    </r>
    <r>
      <rPr>
        <b/>
        <sz val="14"/>
        <color rgb="FF000000"/>
        <rFont val="돋움"/>
        <family val="3"/>
        <charset val="129"/>
      </rPr>
      <t>별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이수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결과표</t>
    </r>
    <phoneticPr fontId="34" type="noConversion"/>
  </si>
  <si>
    <t>건축공학전공</t>
    <phoneticPr fontId="34" type="noConversion"/>
  </si>
  <si>
    <t>건축학전공</t>
    <phoneticPr fontId="34" type="noConversion"/>
  </si>
  <si>
    <t>캠퍼스</t>
    <phoneticPr fontId="34" type="noConversion"/>
  </si>
  <si>
    <t>신분</t>
    <phoneticPr fontId="34" type="noConversion"/>
  </si>
  <si>
    <t>디자인학부</t>
    <phoneticPr fontId="34" type="noConversion"/>
  </si>
  <si>
    <t>충주</t>
    <phoneticPr fontId="34" type="noConversion"/>
  </si>
  <si>
    <t>교원</t>
    <phoneticPr fontId="34" type="noConversion"/>
  </si>
  <si>
    <t>산업디자인전공</t>
    <phoneticPr fontId="34" type="noConversion"/>
  </si>
  <si>
    <t>대학원</t>
    <phoneticPr fontId="34" type="noConversion"/>
  </si>
  <si>
    <t>커뮤니케이션디자인전공</t>
    <phoneticPr fontId="34" type="noConversion"/>
  </si>
  <si>
    <t>컴퓨터정보기술공학부</t>
    <phoneticPr fontId="34" type="noConversion"/>
  </si>
  <si>
    <t>컴퓨터공학전공</t>
    <phoneticPr fontId="34" type="noConversion"/>
  </si>
  <si>
    <t>소프트웨어학전공</t>
    <phoneticPr fontId="34" type="noConversion"/>
  </si>
  <si>
    <t>의료IT공학전공</t>
    <phoneticPr fontId="34" type="noConversion"/>
  </si>
  <si>
    <r>
      <rPr>
        <sz val="11"/>
        <color rgb="FF000000"/>
        <rFont val="돋움"/>
        <family val="3"/>
        <charset val="129"/>
      </rPr>
      <t>소</t>
    </r>
    <r>
      <rPr>
        <sz val="11"/>
        <color theme="1"/>
        <rFont val="맑은 고딕"/>
        <family val="2"/>
        <charset val="129"/>
        <scheme val="minor"/>
      </rPr>
      <t xml:space="preserve">           </t>
    </r>
    <r>
      <rPr>
        <sz val="11"/>
        <color rgb="FF000000"/>
        <rFont val="돋움"/>
        <family val="3"/>
        <charset val="129"/>
      </rPr>
      <t>계</t>
    </r>
    <phoneticPr fontId="34" type="noConversion"/>
  </si>
  <si>
    <t>2행정실</t>
    <phoneticPr fontId="34" type="noConversion"/>
  </si>
  <si>
    <t>증평</t>
    <phoneticPr fontId="34" type="noConversion"/>
  </si>
  <si>
    <t>융합기술대학</t>
    <phoneticPr fontId="34" type="noConversion"/>
  </si>
  <si>
    <t>기계자동차항공공학부</t>
    <phoneticPr fontId="34" type="noConversion"/>
  </si>
  <si>
    <t>기계공학전공</t>
    <phoneticPr fontId="34" type="noConversion"/>
  </si>
  <si>
    <t>자동차공학전공</t>
    <phoneticPr fontId="34" type="noConversion"/>
  </si>
  <si>
    <t>전자전기공학부</t>
    <phoneticPr fontId="34" type="noConversion"/>
  </si>
  <si>
    <t>전기공학전공</t>
    <phoneticPr fontId="34" type="noConversion"/>
  </si>
  <si>
    <t>의왕</t>
    <phoneticPr fontId="34" type="noConversion"/>
  </si>
  <si>
    <t>전자공학과</t>
    <phoneticPr fontId="34" type="noConversion"/>
  </si>
  <si>
    <t>1행정실</t>
    <phoneticPr fontId="34" type="noConversion"/>
  </si>
  <si>
    <t>인문사회대학</t>
    <phoneticPr fontId="34" type="noConversion"/>
  </si>
  <si>
    <t>항공운항학과</t>
    <phoneticPr fontId="34" type="noConversion"/>
  </si>
  <si>
    <t>유아교육학과</t>
    <phoneticPr fontId="34" type="noConversion"/>
  </si>
  <si>
    <t>자유전공학부(충주)</t>
    <phoneticPr fontId="34" type="noConversion"/>
  </si>
  <si>
    <t>융합교육창업학부</t>
    <phoneticPr fontId="34" type="noConversion"/>
  </si>
  <si>
    <t>부속기관(충주)</t>
    <phoneticPr fontId="34" type="noConversion"/>
  </si>
  <si>
    <t>공동실험실습관</t>
    <phoneticPr fontId="34" type="noConversion"/>
  </si>
  <si>
    <t>과학문화진흥센터</t>
    <phoneticPr fontId="34" type="noConversion"/>
  </si>
  <si>
    <t>국제공인시험연구센터</t>
    <phoneticPr fontId="34" type="noConversion"/>
  </si>
  <si>
    <t>RIC지역혁신센터</t>
    <phoneticPr fontId="34" type="noConversion"/>
  </si>
  <si>
    <t>무한상상실</t>
    <phoneticPr fontId="34" type="noConversion"/>
  </si>
  <si>
    <t>ICT융합연구센터</t>
    <phoneticPr fontId="34" type="noConversion"/>
  </si>
  <si>
    <t>미래형자동차ICT사업단</t>
    <phoneticPr fontId="34" type="noConversion"/>
  </si>
  <si>
    <t>시설과</t>
    <phoneticPr fontId="34" type="noConversion"/>
  </si>
  <si>
    <t>교육대학원</t>
    <phoneticPr fontId="34" type="noConversion"/>
  </si>
  <si>
    <t>간호학과</t>
    <phoneticPr fontId="34" type="noConversion"/>
  </si>
  <si>
    <t>식품공학전공</t>
    <phoneticPr fontId="34" type="noConversion"/>
  </si>
  <si>
    <t>식품영양학전공</t>
    <phoneticPr fontId="34" type="noConversion"/>
  </si>
  <si>
    <t>생명공학전공</t>
    <phoneticPr fontId="34" type="noConversion"/>
  </si>
  <si>
    <t>물리치료학과</t>
    <phoneticPr fontId="34" type="noConversion"/>
  </si>
  <si>
    <t>응급구조학과</t>
    <phoneticPr fontId="34" type="noConversion"/>
  </si>
  <si>
    <t>유아특수교육학과</t>
    <phoneticPr fontId="34" type="noConversion"/>
  </si>
  <si>
    <t>IT응용융합학과</t>
    <phoneticPr fontId="34" type="noConversion"/>
  </si>
  <si>
    <t>4행정실</t>
    <phoneticPr fontId="34" type="noConversion"/>
  </si>
  <si>
    <t>부속기관(증평)</t>
    <phoneticPr fontId="34" type="noConversion"/>
  </si>
  <si>
    <t>지역산업맞춤형인력양성사업단</t>
    <phoneticPr fontId="34" type="noConversion"/>
  </si>
  <si>
    <t>철도대학</t>
    <phoneticPr fontId="34" type="noConversion"/>
  </si>
  <si>
    <t>컴퓨터정보공학전공</t>
    <phoneticPr fontId="34" type="noConversion"/>
  </si>
  <si>
    <t>철도공학부</t>
    <phoneticPr fontId="34" type="noConversion"/>
  </si>
  <si>
    <t>철도차량시스템전공</t>
    <phoneticPr fontId="34" type="noConversion"/>
  </si>
  <si>
    <t>철도인프라시스템공학전공</t>
    <phoneticPr fontId="34" type="noConversion"/>
  </si>
  <si>
    <t>철도전기전자전공</t>
    <phoneticPr fontId="34" type="noConversion"/>
  </si>
  <si>
    <t>자유전공학부(의왕)</t>
    <phoneticPr fontId="34" type="noConversion"/>
  </si>
  <si>
    <t>교통대학원</t>
    <phoneticPr fontId="34" type="noConversion"/>
  </si>
  <si>
    <t>소         계</t>
    <phoneticPr fontId="3" type="noConversion"/>
  </si>
  <si>
    <t>소         계</t>
    <phoneticPr fontId="3" type="noConversion"/>
  </si>
  <si>
    <r>
      <rPr>
        <b/>
        <sz val="11"/>
        <color rgb="FF000000"/>
        <rFont val="돋움"/>
        <family val="3"/>
        <charset val="129"/>
      </rPr>
      <t>소</t>
    </r>
    <r>
      <rPr>
        <b/>
        <sz val="11"/>
        <color rgb="FF000000"/>
        <rFont val="Calibri"/>
        <family val="2"/>
      </rPr>
      <t xml:space="preserve">                        </t>
    </r>
    <r>
      <rPr>
        <b/>
        <sz val="11"/>
        <color rgb="FF000000"/>
        <rFont val="돋움"/>
        <family val="3"/>
        <charset val="129"/>
      </rPr>
      <t>계</t>
    </r>
    <phoneticPr fontId="3" type="noConversion"/>
  </si>
  <si>
    <r>
      <rPr>
        <b/>
        <sz val="11"/>
        <color rgb="FF000000"/>
        <rFont val="돋움"/>
        <family val="3"/>
        <charset val="129"/>
      </rPr>
      <t>총</t>
    </r>
    <r>
      <rPr>
        <b/>
        <sz val="11"/>
        <color rgb="FF000000"/>
        <rFont val="Calibri"/>
        <family val="2"/>
      </rPr>
      <t xml:space="preserve">                        </t>
    </r>
    <r>
      <rPr>
        <b/>
        <sz val="11"/>
        <color rgb="FF000000"/>
        <rFont val="돋움"/>
        <family val="3"/>
        <charset val="129"/>
      </rPr>
      <t>계</t>
    </r>
    <phoneticPr fontId="3" type="noConversion"/>
  </si>
  <si>
    <t>일반대학원(충주)</t>
    <phoneticPr fontId="34" type="noConversion"/>
  </si>
  <si>
    <t>글로벌융합대학원(충주)</t>
    <phoneticPr fontId="34" type="noConversion"/>
  </si>
  <si>
    <t>일반대학원(증평)</t>
    <phoneticPr fontId="34" type="noConversion"/>
  </si>
  <si>
    <t>글로벌융합대학원(증평)</t>
    <phoneticPr fontId="34" type="noConversion"/>
  </si>
  <si>
    <t>일반대학원(의왕)</t>
    <phoneticPr fontId="34" type="noConversion"/>
  </si>
  <si>
    <t>글로벌융합대학원(의왕)</t>
    <phoneticPr fontId="3" type="noConversion"/>
  </si>
  <si>
    <t>글로벌융합대학원(의왕)</t>
    <phoneticPr fontId="3" type="noConversion"/>
  </si>
  <si>
    <t>일반대학원(충주)</t>
    <phoneticPr fontId="5" type="noConversion"/>
  </si>
  <si>
    <t>일반대학원(증평)</t>
    <phoneticPr fontId="5" type="noConversion"/>
  </si>
  <si>
    <t>일반대학원(의왕)</t>
    <phoneticPr fontId="5" type="noConversion"/>
  </si>
  <si>
    <t>글로벌융합대학원(충주)</t>
    <phoneticPr fontId="5" type="noConversion"/>
  </si>
  <si>
    <t>글로벌융합대학원(증평)</t>
    <phoneticPr fontId="5" type="noConversion"/>
  </si>
  <si>
    <t>4D바이오소재사업단</t>
    <phoneticPr fontId="3" type="noConversion"/>
  </si>
  <si>
    <t>직원</t>
    <phoneticPr fontId="3" type="noConversion"/>
  </si>
  <si>
    <t>전산정보원</t>
    <phoneticPr fontId="3" type="noConversion"/>
  </si>
  <si>
    <t>교원</t>
    <phoneticPr fontId="5" type="noConversion"/>
  </si>
  <si>
    <t>항공기계설계전공</t>
    <phoneticPr fontId="3" type="noConversion"/>
  </si>
  <si>
    <t>전자공학과</t>
    <phoneticPr fontId="3" type="noConversion"/>
  </si>
  <si>
    <t>건축학전공</t>
    <phoneticPr fontId="3" type="noConversion"/>
  </si>
  <si>
    <t>간호학과</t>
    <phoneticPr fontId="3" type="noConversion"/>
  </si>
  <si>
    <t>물리치료학과</t>
    <phoneticPr fontId="3" type="noConversion"/>
  </si>
  <si>
    <t>산학협력단</t>
    <phoneticPr fontId="3" type="noConversion"/>
  </si>
  <si>
    <t>산학협력단</t>
    <phoneticPr fontId="3" type="noConversion"/>
  </si>
  <si>
    <t>철도경영물류컴퓨터학부</t>
    <phoneticPr fontId="34" type="noConversion"/>
  </si>
  <si>
    <t>산업경영안전공학부</t>
    <phoneticPr fontId="34" type="noConversion"/>
  </si>
  <si>
    <t>항공기계설계전공</t>
    <phoneticPr fontId="3" type="noConversion"/>
  </si>
  <si>
    <t>4D바이오소재사업단</t>
    <phoneticPr fontId="34" type="noConversion"/>
  </si>
  <si>
    <t>도시교통공학전공</t>
    <phoneticPr fontId="34" type="noConversion"/>
  </si>
  <si>
    <t>자유전공학부(충주)</t>
    <phoneticPr fontId="5" type="noConversion"/>
  </si>
  <si>
    <t>융합기술대학</t>
    <phoneticPr fontId="3" type="noConversion"/>
  </si>
  <si>
    <t>공과대학</t>
    <phoneticPr fontId="3" type="noConversion"/>
  </si>
  <si>
    <t>보건생명대학</t>
    <phoneticPr fontId="3" type="noConversion"/>
  </si>
  <si>
    <t>부속기관(증평)</t>
    <phoneticPr fontId="3" type="noConversion"/>
  </si>
  <si>
    <t>철도경영물류컴퓨터학부</t>
    <phoneticPr fontId="34" type="noConversion"/>
  </si>
  <si>
    <t>대학원(충주)</t>
    <phoneticPr fontId="3" type="noConversion"/>
  </si>
  <si>
    <t>대학원(증평)</t>
    <phoneticPr fontId="3" type="noConversion"/>
  </si>
  <si>
    <t>대학원(의왕)</t>
    <phoneticPr fontId="3" type="noConversion"/>
  </si>
  <si>
    <t>일반대학원(충주)</t>
    <phoneticPr fontId="34" type="noConversion"/>
  </si>
  <si>
    <r>
      <t>2018. 8. 21.(</t>
    </r>
    <r>
      <rPr>
        <sz val="11"/>
        <color rgb="FF000000"/>
        <rFont val="돋움"/>
        <family val="3"/>
        <charset val="129"/>
      </rPr>
      <t>화</t>
    </r>
    <r>
      <rPr>
        <sz val="11"/>
        <color rgb="FF000000"/>
        <rFont val="Calibri"/>
        <family val="2"/>
      </rPr>
      <t>)</t>
    </r>
    <phoneticPr fontId="34" type="noConversion"/>
  </si>
  <si>
    <r>
      <t>2019. 1. 4.(</t>
    </r>
    <r>
      <rPr>
        <sz val="11"/>
        <color rgb="FF000000"/>
        <rFont val="돋움"/>
        <family val="3"/>
        <charset val="129"/>
      </rPr>
      <t>금</t>
    </r>
    <r>
      <rPr>
        <sz val="11"/>
        <color rgb="FF000000"/>
        <rFont val="Calibri"/>
        <family val="2"/>
      </rPr>
      <t>)</t>
    </r>
    <phoneticPr fontId="34" type="noConversion"/>
  </si>
  <si>
    <r>
      <rPr>
        <b/>
        <sz val="11"/>
        <color rgb="FF000000"/>
        <rFont val="돋움"/>
        <family val="3"/>
        <charset val="129"/>
      </rPr>
      <t>총</t>
    </r>
    <r>
      <rPr>
        <b/>
        <sz val="11"/>
        <color rgb="FF000000"/>
        <rFont val="Calibri"/>
        <family val="2"/>
      </rPr>
      <t xml:space="preserve">                        </t>
    </r>
    <r>
      <rPr>
        <b/>
        <sz val="11"/>
        <color rgb="FF000000"/>
        <rFont val="돋움"/>
        <family val="3"/>
        <charset val="129"/>
      </rPr>
      <t>계</t>
    </r>
    <phoneticPr fontId="3" type="noConversion"/>
  </si>
  <si>
    <r>
      <t xml:space="preserve"> 2018</t>
    </r>
    <r>
      <rPr>
        <b/>
        <sz val="14"/>
        <color rgb="FF000000"/>
        <rFont val="돋움"/>
        <family val="3"/>
        <charset val="129"/>
      </rPr>
      <t>년도</t>
    </r>
    <r>
      <rPr>
        <b/>
        <sz val="14"/>
        <color rgb="FF000000"/>
        <rFont val="Calibri"/>
        <family val="2"/>
      </rPr>
      <t xml:space="preserve"> 2</t>
    </r>
    <r>
      <rPr>
        <b/>
        <sz val="14"/>
        <color rgb="FF000000"/>
        <rFont val="돋움"/>
        <family val="3"/>
        <charset val="129"/>
      </rPr>
      <t>학기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연구활동종사자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정기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안전교육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결과표</t>
    </r>
    <r>
      <rPr>
        <b/>
        <sz val="14"/>
        <color rgb="FF000000"/>
        <rFont val="Calibri"/>
        <family val="2"/>
      </rPr>
      <t xml:space="preserve"> </t>
    </r>
    <phoneticPr fontId="34" type="noConversion"/>
  </si>
  <si>
    <r>
      <t xml:space="preserve"> 2018</t>
    </r>
    <r>
      <rPr>
        <b/>
        <sz val="14"/>
        <color rgb="FF000000"/>
        <rFont val="돋움"/>
        <family val="3"/>
        <charset val="129"/>
      </rPr>
      <t>년도</t>
    </r>
    <r>
      <rPr>
        <b/>
        <sz val="14"/>
        <color rgb="FF000000"/>
        <rFont val="Calibri"/>
        <family val="2"/>
      </rPr>
      <t xml:space="preserve"> 1</t>
    </r>
    <r>
      <rPr>
        <b/>
        <sz val="14"/>
        <color rgb="FF000000"/>
        <rFont val="돋움"/>
        <family val="3"/>
        <charset val="129"/>
      </rPr>
      <t>학기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연구활동종사자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정기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안전교육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결과표</t>
    </r>
    <r>
      <rPr>
        <b/>
        <sz val="14"/>
        <color rgb="FF000000"/>
        <rFont val="Calibri"/>
        <family val="2"/>
      </rPr>
      <t xml:space="preserve"> </t>
    </r>
    <phoneticPr fontId="34" type="noConversion"/>
  </si>
  <si>
    <t xml:space="preserve">2018년도 연구활동종사자 신규 안전교육 결과표 </t>
    <phoneticPr fontId="5" type="noConversion"/>
  </si>
  <si>
    <r>
      <t xml:space="preserve"> 2018</t>
    </r>
    <r>
      <rPr>
        <b/>
        <sz val="14"/>
        <color rgb="FF000000"/>
        <rFont val="돋움"/>
        <family val="3"/>
        <charset val="129"/>
      </rPr>
      <t>년도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연구활동종사자</t>
    </r>
    <r>
      <rPr>
        <b/>
        <sz val="14"/>
        <color rgb="FF000000"/>
        <rFont val="Calibri"/>
        <family val="2"/>
      </rPr>
      <t xml:space="preserve">  </t>
    </r>
    <r>
      <rPr>
        <b/>
        <sz val="14"/>
        <color rgb="FF000000"/>
        <rFont val="돋움"/>
        <family val="3"/>
        <charset val="129"/>
      </rPr>
      <t>안전교육</t>
    </r>
    <r>
      <rPr>
        <b/>
        <sz val="14"/>
        <color rgb="FF000000"/>
        <rFont val="Calibri"/>
        <family val="2"/>
      </rPr>
      <t>(</t>
    </r>
    <r>
      <rPr>
        <b/>
        <sz val="14"/>
        <color rgb="FF000000"/>
        <rFont val="돋움"/>
        <family val="3"/>
        <charset val="129"/>
      </rPr>
      <t>신규</t>
    </r>
    <r>
      <rPr>
        <b/>
        <sz val="14"/>
        <color rgb="FF000000"/>
        <rFont val="Calibri"/>
        <family val="2"/>
      </rPr>
      <t>+</t>
    </r>
    <r>
      <rPr>
        <b/>
        <sz val="14"/>
        <color rgb="FF000000"/>
        <rFont val="돋움"/>
        <family val="3"/>
        <charset val="129"/>
      </rPr>
      <t>정기</t>
    </r>
    <r>
      <rPr>
        <b/>
        <sz val="14"/>
        <color rgb="FF000000"/>
        <rFont val="Calibri"/>
        <family val="2"/>
      </rPr>
      <t xml:space="preserve">) </t>
    </r>
    <r>
      <rPr>
        <b/>
        <sz val="14"/>
        <color rgb="FF000000"/>
        <rFont val="Calibri"/>
        <family val="2"/>
      </rPr>
      <t xml:space="preserve"> </t>
    </r>
    <r>
      <rPr>
        <b/>
        <sz val="14"/>
        <color rgb="FF000000"/>
        <rFont val="돋움"/>
        <family val="3"/>
        <charset val="129"/>
      </rPr>
      <t>결과표</t>
    </r>
    <phoneticPr fontId="34" type="noConversion"/>
  </si>
  <si>
    <t>학부, 학과 및 부서</t>
    <phoneticPr fontId="5" type="noConversion"/>
  </si>
  <si>
    <t>학부, 학과 및 부서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</si>
</sst>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0.0%"/>
    <numFmt numFmtId="178" formatCode="0_);[Red]\(0\)"/>
    <numFmt numFmtId="179" formatCode="#,##0_ "/>
  </numFmts>
  <fonts count="6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sz val="18"/>
      <color theme="3"/>
      <name val="맑은 고딕"/>
      <family val="2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4"/>
      <color rgb="FF000000"/>
      <name val="Calibri"/>
      <family val="2"/>
    </font>
    <font>
      <b/>
      <sz val="14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1"/>
      <color rgb="FF000000"/>
      <name val="Calibri"/>
      <family val="2"/>
    </font>
    <font>
      <sz val="11"/>
      <color theme="1"/>
      <name val="돋움"/>
      <family val="3"/>
      <charset val="129"/>
    </font>
    <font>
      <sz val="11"/>
      <color theme="1"/>
      <name val="Calibri"/>
      <family val="2"/>
    </font>
    <font>
      <b/>
      <sz val="11"/>
      <color rgb="FF000000"/>
      <name val="돋움"/>
      <family val="3"/>
      <charset val="129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  <font>
      <b/>
      <sz val="12"/>
      <color theme="1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3906">
    <xf numFmtId="0" fontId="0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Fill="0" applyProtection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 applyNumberFormat="0" applyBorder="0" applyAlignment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 applyNumberFormat="0" applyBorder="0" applyAlignment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 applyNumberFormat="0" applyBorder="0" applyAlignment="0"/>
    <xf numFmtId="0" fontId="2" fillId="0" borderId="0">
      <alignment vertical="center"/>
    </xf>
    <xf numFmtId="0" fontId="2" fillId="0" borderId="0">
      <alignment vertical="center"/>
    </xf>
    <xf numFmtId="0" fontId="28" fillId="0" borderId="0" applyFill="0" applyProtection="0"/>
    <xf numFmtId="0" fontId="30" fillId="0" borderId="0"/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28" fillId="0" borderId="0" applyFill="0" applyProtection="0"/>
    <xf numFmtId="0" fontId="28" fillId="0" borderId="0" applyFill="0" applyProtection="0"/>
    <xf numFmtId="0" fontId="29" fillId="0" borderId="0" applyNumberFormat="0" applyBorder="0" applyAlignment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0" fillId="0" borderId="0"/>
    <xf numFmtId="0" fontId="2" fillId="0" borderId="0">
      <alignment vertical="center"/>
    </xf>
    <xf numFmtId="0" fontId="30" fillId="0" borderId="0"/>
    <xf numFmtId="0" fontId="2" fillId="0" borderId="0">
      <alignment vertical="center"/>
    </xf>
    <xf numFmtId="0" fontId="28" fillId="0" borderId="0" applyFill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9" fillId="0" borderId="0" applyNumberFormat="0" applyBorder="0" applyAlignment="0"/>
    <xf numFmtId="0" fontId="28" fillId="0" borderId="0" applyFill="0" applyProtection="0"/>
    <xf numFmtId="0" fontId="2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 applyFill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Fill="0" applyProtection="0"/>
    <xf numFmtId="0" fontId="2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45" fillId="0" borderId="2" applyNumberFormat="0" applyFill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0" fillId="5" borderId="4" applyNumberFormat="0" applyAlignment="0" applyProtection="0">
      <alignment vertical="center"/>
    </xf>
    <xf numFmtId="0" fontId="51" fillId="6" borderId="5" applyNumberFormat="0" applyAlignment="0" applyProtection="0">
      <alignment vertical="center"/>
    </xf>
    <xf numFmtId="0" fontId="52" fillId="6" borderId="4" applyNumberFormat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4" fillId="7" borderId="7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</cellStyleXfs>
  <cellXfs count="506">
    <xf numFmtId="0" fontId="0" fillId="0" borderId="0" xfId="0">
      <alignment vertical="center"/>
    </xf>
    <xf numFmtId="0" fontId="2" fillId="0" borderId="10" xfId="1" applyBorder="1">
      <alignment vertical="center"/>
    </xf>
    <xf numFmtId="0" fontId="2" fillId="0" borderId="11" xfId="1" applyBorder="1">
      <alignment vertical="center"/>
    </xf>
    <xf numFmtId="0" fontId="2" fillId="0" borderId="11" xfId="1" applyBorder="1" applyAlignment="1">
      <alignment horizontal="center" vertical="center"/>
    </xf>
    <xf numFmtId="0" fontId="2" fillId="0" borderId="12" xfId="1" applyBorder="1">
      <alignment vertical="center"/>
    </xf>
    <xf numFmtId="0" fontId="2" fillId="0" borderId="0" xfId="1">
      <alignment vertical="center"/>
    </xf>
    <xf numFmtId="0" fontId="2" fillId="0" borderId="13" xfId="1" applyBorder="1">
      <alignment vertical="center"/>
    </xf>
    <xf numFmtId="0" fontId="2" fillId="0" borderId="17" xfId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2" fillId="34" borderId="14" xfId="1" applyFill="1" applyBorder="1" applyAlignment="1">
      <alignment horizontal="center" vertical="center"/>
    </xf>
    <xf numFmtId="0" fontId="2" fillId="34" borderId="21" xfId="1" applyFill="1" applyBorder="1" applyAlignment="1">
      <alignment horizontal="center" vertical="center"/>
    </xf>
    <xf numFmtId="0" fontId="2" fillId="34" borderId="22" xfId="1" applyFill="1" applyBorder="1" applyAlignment="1">
      <alignment horizontal="center" vertical="center"/>
    </xf>
    <xf numFmtId="0" fontId="2" fillId="34" borderId="23" xfId="1" applyFill="1" applyBorder="1" applyAlignment="1">
      <alignment horizontal="center" vertical="center"/>
    </xf>
    <xf numFmtId="0" fontId="2" fillId="34" borderId="24" xfId="1" applyFill="1" applyBorder="1" applyAlignment="1">
      <alignment horizontal="center" vertical="center"/>
    </xf>
    <xf numFmtId="0" fontId="7" fillId="34" borderId="24" xfId="1" applyFont="1" applyFill="1" applyBorder="1" applyAlignment="1">
      <alignment horizontal="center" vertical="center"/>
    </xf>
    <xf numFmtId="0" fontId="2" fillId="34" borderId="25" xfId="1" applyFill="1" applyBorder="1" applyAlignment="1">
      <alignment horizontal="center" vertical="center"/>
    </xf>
    <xf numFmtId="0" fontId="2" fillId="34" borderId="22" xfId="1" applyFont="1" applyFill="1" applyBorder="1" applyAlignment="1">
      <alignment horizontal="center" vertical="center"/>
    </xf>
    <xf numFmtId="0" fontId="2" fillId="33" borderId="33" xfId="1" applyFill="1" applyBorder="1" applyAlignment="1">
      <alignment horizontal="center" vertical="center"/>
    </xf>
    <xf numFmtId="0" fontId="2" fillId="33" borderId="35" xfId="1" applyFill="1" applyBorder="1" applyAlignment="1">
      <alignment horizontal="center" vertical="center"/>
    </xf>
    <xf numFmtId="0" fontId="2" fillId="33" borderId="38" xfId="1" applyFill="1" applyBorder="1" applyAlignment="1">
      <alignment horizontal="center" vertical="center"/>
    </xf>
    <xf numFmtId="0" fontId="8" fillId="35" borderId="25" xfId="1" applyFont="1" applyFill="1" applyBorder="1" applyAlignment="1">
      <alignment horizontal="center" vertical="center"/>
    </xf>
    <xf numFmtId="178" fontId="2" fillId="0" borderId="0" xfId="1" applyNumberFormat="1" applyBorder="1">
      <alignment vertical="center"/>
    </xf>
    <xf numFmtId="178" fontId="2" fillId="34" borderId="40" xfId="1" applyNumberFormat="1" applyFill="1" applyBorder="1" applyAlignment="1">
      <alignment horizontal="center" vertical="center"/>
    </xf>
    <xf numFmtId="178" fontId="2" fillId="34" borderId="41" xfId="1" applyNumberFormat="1" applyFill="1" applyBorder="1" applyAlignment="1">
      <alignment horizontal="center" vertical="center"/>
    </xf>
    <xf numFmtId="178" fontId="2" fillId="34" borderId="23" xfId="1" applyNumberFormat="1" applyFill="1" applyBorder="1" applyAlignment="1">
      <alignment horizontal="center" vertical="center"/>
    </xf>
    <xf numFmtId="0" fontId="2" fillId="33" borderId="42" xfId="1" applyFill="1" applyBorder="1" applyAlignment="1">
      <alignment vertical="center"/>
    </xf>
    <xf numFmtId="0" fontId="7" fillId="0" borderId="29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2" fillId="33" borderId="36" xfId="1" applyFill="1" applyBorder="1" applyAlignment="1">
      <alignment vertical="center"/>
    </xf>
    <xf numFmtId="0" fontId="7" fillId="0" borderId="4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" fillId="0" borderId="55" xfId="1" applyBorder="1">
      <alignment vertical="center"/>
    </xf>
    <xf numFmtId="0" fontId="2" fillId="0" borderId="56" xfId="1" applyBorder="1">
      <alignment vertical="center"/>
    </xf>
    <xf numFmtId="0" fontId="2" fillId="0" borderId="56" xfId="1" applyBorder="1" applyAlignment="1">
      <alignment horizontal="center" vertical="center"/>
    </xf>
    <xf numFmtId="0" fontId="2" fillId="0" borderId="53" xfId="1" applyBorder="1">
      <alignment vertical="center"/>
    </xf>
    <xf numFmtId="0" fontId="2" fillId="0" borderId="0" xfId="1" applyAlignment="1">
      <alignment horizontal="center" vertical="center"/>
    </xf>
    <xf numFmtId="0" fontId="29" fillId="0" borderId="0" xfId="1810" applyFill="1" applyProtection="1"/>
    <xf numFmtId="0" fontId="35" fillId="36" borderId="62" xfId="1810" applyFont="1" applyFill="1" applyBorder="1" applyAlignment="1" applyProtection="1">
      <alignment horizontal="center" vertical="center"/>
    </xf>
    <xf numFmtId="0" fontId="35" fillId="36" borderId="63" xfId="1810" applyFont="1" applyFill="1" applyBorder="1" applyAlignment="1" applyProtection="1">
      <alignment horizontal="center" vertical="center"/>
    </xf>
    <xf numFmtId="0" fontId="36" fillId="36" borderId="63" xfId="1810" applyFont="1" applyFill="1" applyBorder="1" applyAlignment="1" applyProtection="1">
      <alignment horizontal="center" vertical="center"/>
    </xf>
    <xf numFmtId="0" fontId="35" fillId="36" borderId="63" xfId="1810" applyFont="1" applyFill="1" applyBorder="1" applyAlignment="1" applyProtection="1">
      <alignment horizontal="center" wrapText="1"/>
    </xf>
    <xf numFmtId="0" fontId="36" fillId="36" borderId="66" xfId="1810" applyFont="1" applyFill="1" applyBorder="1" applyAlignment="1" applyProtection="1">
      <alignment horizontal="center" wrapText="1"/>
    </xf>
    <xf numFmtId="0" fontId="35" fillId="37" borderId="63" xfId="1810" applyFont="1" applyFill="1" applyBorder="1" applyAlignment="1" applyProtection="1">
      <alignment horizontal="center" vertical="center"/>
    </xf>
    <xf numFmtId="0" fontId="35" fillId="37" borderId="66" xfId="1810" applyFont="1" applyFill="1" applyBorder="1" applyAlignment="1" applyProtection="1">
      <alignment horizontal="center" vertical="center"/>
    </xf>
    <xf numFmtId="0" fontId="35" fillId="0" borderId="0" xfId="1810" applyFont="1" applyFill="1" applyAlignment="1" applyProtection="1">
      <alignment wrapText="1"/>
    </xf>
    <xf numFmtId="0" fontId="35" fillId="38" borderId="30" xfId="1810" applyFont="1" applyFill="1" applyBorder="1" applyProtection="1"/>
    <xf numFmtId="0" fontId="38" fillId="38" borderId="30" xfId="1810" applyFont="1" applyFill="1" applyBorder="1" applyProtection="1"/>
    <xf numFmtId="0" fontId="35" fillId="37" borderId="83" xfId="1810" applyFont="1" applyFill="1" applyBorder="1" applyAlignment="1" applyProtection="1">
      <alignment horizontal="center" vertical="center"/>
    </xf>
    <xf numFmtId="0" fontId="35" fillId="39" borderId="85" xfId="1810" applyFont="1" applyFill="1" applyBorder="1" applyProtection="1"/>
    <xf numFmtId="0" fontId="35" fillId="39" borderId="29" xfId="1810" applyFont="1" applyFill="1" applyBorder="1" applyProtection="1"/>
    <xf numFmtId="0" fontId="35" fillId="39" borderId="46" xfId="1810" applyFont="1" applyFill="1" applyBorder="1" applyProtection="1"/>
    <xf numFmtId="0" fontId="35" fillId="40" borderId="40" xfId="1810" applyFont="1" applyFill="1" applyBorder="1" applyProtection="1"/>
    <xf numFmtId="0" fontId="35" fillId="40" borderId="29" xfId="1810" applyFont="1" applyFill="1" applyBorder="1" applyProtection="1"/>
    <xf numFmtId="0" fontId="38" fillId="38" borderId="31" xfId="1810" applyFont="1" applyFill="1" applyBorder="1" applyProtection="1"/>
    <xf numFmtId="0" fontId="35" fillId="40" borderId="46" xfId="1810" applyFont="1" applyFill="1" applyBorder="1" applyProtection="1"/>
    <xf numFmtId="0" fontId="35" fillId="41" borderId="40" xfId="1810" applyFont="1" applyFill="1" applyBorder="1" applyProtection="1"/>
    <xf numFmtId="0" fontId="35" fillId="38" borderId="31" xfId="1810" applyFont="1" applyFill="1" applyBorder="1" applyProtection="1"/>
    <xf numFmtId="0" fontId="35" fillId="41" borderId="29" xfId="1810" applyFont="1" applyFill="1" applyBorder="1" applyProtection="1"/>
    <xf numFmtId="49" fontId="29" fillId="0" borderId="0" xfId="1810" applyNumberFormat="1" applyFill="1" applyProtection="1"/>
    <xf numFmtId="0" fontId="35" fillId="40" borderId="31" xfId="1810" applyFont="1" applyFill="1" applyBorder="1" applyAlignment="1" applyProtection="1"/>
    <xf numFmtId="177" fontId="29" fillId="0" borderId="0" xfId="1810" applyNumberFormat="1" applyFill="1" applyProtection="1"/>
    <xf numFmtId="0" fontId="35" fillId="41" borderId="31" xfId="1810" applyFont="1" applyFill="1" applyBorder="1" applyAlignment="1" applyProtection="1"/>
    <xf numFmtId="0" fontId="35" fillId="0" borderId="0" xfId="1810" applyFont="1" applyFill="1" applyProtection="1"/>
    <xf numFmtId="0" fontId="29" fillId="38" borderId="30" xfId="1810" applyFill="1" applyBorder="1" applyProtection="1"/>
    <xf numFmtId="177" fontId="29" fillId="0" borderId="74" xfId="1810" applyNumberFormat="1" applyFill="1" applyBorder="1" applyProtection="1"/>
    <xf numFmtId="0" fontId="41" fillId="40" borderId="24" xfId="1810" applyFont="1" applyFill="1" applyBorder="1" applyProtection="1"/>
    <xf numFmtId="0" fontId="29" fillId="38" borderId="72" xfId="1810" applyFill="1" applyBorder="1" applyProtection="1"/>
    <xf numFmtId="0" fontId="29" fillId="41" borderId="30" xfId="1810" applyFill="1" applyBorder="1" applyProtection="1"/>
    <xf numFmtId="179" fontId="29" fillId="41" borderId="47" xfId="1810" applyNumberFormat="1" applyFill="1" applyBorder="1" applyProtection="1"/>
    <xf numFmtId="177" fontId="29" fillId="0" borderId="82" xfId="1810" applyNumberFormat="1" applyFill="1" applyBorder="1" applyProtection="1"/>
    <xf numFmtId="179" fontId="41" fillId="35" borderId="81" xfId="1810" applyNumberFormat="1" applyFont="1" applyFill="1" applyBorder="1" applyProtection="1"/>
    <xf numFmtId="0" fontId="29" fillId="41" borderId="45" xfId="1810" applyNumberFormat="1" applyFill="1" applyBorder="1" applyAlignment="1" applyProtection="1">
      <alignment horizontal="right"/>
    </xf>
    <xf numFmtId="177" fontId="29" fillId="39" borderId="74" xfId="1810" applyNumberFormat="1" applyFill="1" applyBorder="1" applyProtection="1"/>
    <xf numFmtId="177" fontId="29" fillId="40" borderId="88" xfId="1810" applyNumberFormat="1" applyFill="1" applyBorder="1" applyProtection="1"/>
    <xf numFmtId="179" fontId="29" fillId="39" borderId="72" xfId="1810" applyNumberFormat="1" applyFill="1" applyBorder="1" applyProtection="1"/>
    <xf numFmtId="179" fontId="29" fillId="41" borderId="43" xfId="1810" applyNumberFormat="1" applyFill="1" applyBorder="1" applyProtection="1"/>
    <xf numFmtId="0" fontId="29" fillId="38" borderId="30" xfId="1810" applyFill="1" applyBorder="1" applyAlignment="1" applyProtection="1">
      <alignment horizontal="right"/>
    </xf>
    <xf numFmtId="179" fontId="41" fillId="35" borderId="63" xfId="1810" applyNumberFormat="1" applyFont="1" applyFill="1" applyBorder="1" applyProtection="1"/>
    <xf numFmtId="0" fontId="29" fillId="40" borderId="47" xfId="1810" applyFill="1" applyBorder="1" applyProtection="1"/>
    <xf numFmtId="0" fontId="29" fillId="41" borderId="43" xfId="1810" applyFill="1" applyBorder="1" applyProtection="1"/>
    <xf numFmtId="0" fontId="29" fillId="40" borderId="31" xfId="1810" applyFill="1" applyBorder="1" applyProtection="1"/>
    <xf numFmtId="179" fontId="29" fillId="40" borderId="43" xfId="1810" applyNumberFormat="1" applyFill="1" applyBorder="1" applyProtection="1"/>
    <xf numFmtId="177" fontId="29" fillId="40" borderId="92" xfId="1810" applyNumberFormat="1" applyFill="1" applyBorder="1" applyProtection="1"/>
    <xf numFmtId="0" fontId="29" fillId="38" borderId="31" xfId="1810" applyFill="1" applyBorder="1" applyAlignment="1" applyProtection="1">
      <alignment horizontal="right"/>
    </xf>
    <xf numFmtId="0" fontId="29" fillId="38" borderId="76" xfId="1810" applyFill="1" applyBorder="1" applyProtection="1"/>
    <xf numFmtId="179" fontId="29" fillId="0" borderId="31" xfId="1810" applyNumberFormat="1" applyFill="1" applyBorder="1" applyProtection="1"/>
    <xf numFmtId="49" fontId="29" fillId="38" borderId="31" xfId="1810" applyNumberFormat="1" applyFill="1" applyBorder="1" applyAlignment="1" applyProtection="1">
      <alignment horizontal="right"/>
    </xf>
    <xf numFmtId="41" fontId="41" fillId="35" borderId="63" xfId="1810" applyNumberFormat="1" applyFont="1" applyFill="1" applyBorder="1" applyAlignment="1" applyProtection="1">
      <alignment horizontal="right" vertical="center"/>
    </xf>
    <xf numFmtId="179" fontId="29" fillId="41" borderId="96" xfId="1810" applyNumberFormat="1" applyFill="1" applyBorder="1" applyProtection="1"/>
    <xf numFmtId="0" fontId="29" fillId="41" borderId="31" xfId="1810" applyNumberFormat="1" applyFill="1" applyBorder="1" applyAlignment="1" applyProtection="1">
      <alignment horizontal="right"/>
    </xf>
    <xf numFmtId="0" fontId="29" fillId="41" borderId="47" xfId="1810" applyFill="1" applyBorder="1" applyProtection="1"/>
    <xf numFmtId="0" fontId="29" fillId="40" borderId="31" xfId="1810" applyNumberFormat="1" applyFill="1" applyBorder="1" applyAlignment="1" applyProtection="1">
      <alignment horizontal="right"/>
    </xf>
    <xf numFmtId="177" fontId="29" fillId="39" borderId="90" xfId="1810" applyNumberFormat="1" applyFill="1" applyBorder="1" applyProtection="1"/>
    <xf numFmtId="0" fontId="29" fillId="38" borderId="31" xfId="1810" applyNumberFormat="1" applyFill="1" applyBorder="1" applyAlignment="1" applyProtection="1">
      <alignment horizontal="right"/>
    </xf>
    <xf numFmtId="177" fontId="41" fillId="35" borderId="82" xfId="1810" applyNumberFormat="1" applyFont="1" applyFill="1" applyBorder="1" applyProtection="1"/>
    <xf numFmtId="179" fontId="29" fillId="0" borderId="72" xfId="1810" applyNumberFormat="1" applyFill="1" applyBorder="1" applyProtection="1"/>
    <xf numFmtId="179" fontId="29" fillId="0" borderId="81" xfId="1810" applyNumberFormat="1" applyFill="1" applyBorder="1" applyProtection="1"/>
    <xf numFmtId="177" fontId="29" fillId="41" borderId="92" xfId="1810" applyNumberFormat="1" applyFill="1" applyBorder="1" applyProtection="1"/>
    <xf numFmtId="177" fontId="41" fillId="35" borderId="66" xfId="1810" applyNumberFormat="1" applyFont="1" applyFill="1" applyBorder="1" applyProtection="1"/>
    <xf numFmtId="179" fontId="29" fillId="39" borderId="31" xfId="1810" applyNumberFormat="1" applyFill="1" applyBorder="1" applyProtection="1"/>
    <xf numFmtId="179" fontId="29" fillId="39" borderId="24" xfId="1810" applyNumberFormat="1" applyFill="1" applyBorder="1" applyProtection="1"/>
    <xf numFmtId="0" fontId="29" fillId="40" borderId="30" xfId="1810" applyFill="1" applyBorder="1" applyProtection="1"/>
    <xf numFmtId="0" fontId="29" fillId="38" borderId="31" xfId="1810" applyFill="1" applyBorder="1" applyProtection="1"/>
    <xf numFmtId="179" fontId="29" fillId="41" borderId="31" xfId="1810" applyNumberFormat="1" applyFill="1" applyBorder="1" applyProtection="1"/>
    <xf numFmtId="179" fontId="29" fillId="40" borderId="47" xfId="1810" applyNumberFormat="1" applyFill="1" applyBorder="1" applyProtection="1"/>
    <xf numFmtId="177" fontId="29" fillId="0" borderId="78" xfId="1810" applyNumberFormat="1" applyFill="1" applyBorder="1" applyProtection="1"/>
    <xf numFmtId="179" fontId="29" fillId="40" borderId="24" xfId="1810" applyNumberFormat="1" applyFill="1" applyBorder="1" applyProtection="1"/>
    <xf numFmtId="0" fontId="41" fillId="41" borderId="107" xfId="1810" applyFont="1" applyFill="1" applyBorder="1" applyProtection="1"/>
    <xf numFmtId="177" fontId="29" fillId="39" borderId="88" xfId="1810" applyNumberFormat="1" applyFill="1" applyBorder="1" applyProtection="1"/>
    <xf numFmtId="177" fontId="29" fillId="39" borderId="78" xfId="1810" applyNumberFormat="1" applyFill="1" applyBorder="1" applyProtection="1"/>
    <xf numFmtId="179" fontId="29" fillId="39" borderId="47" xfId="1810" applyNumberFormat="1" applyFill="1" applyBorder="1" applyProtection="1"/>
    <xf numFmtId="179" fontId="29" fillId="40" borderId="31" xfId="1810" applyNumberFormat="1" applyFill="1" applyBorder="1" applyProtection="1"/>
    <xf numFmtId="177" fontId="29" fillId="40" borderId="78" xfId="1810" applyNumberFormat="1" applyFill="1" applyBorder="1" applyProtection="1"/>
    <xf numFmtId="177" fontId="29" fillId="41" borderId="97" xfId="1810" applyNumberFormat="1" applyFill="1" applyBorder="1" applyProtection="1"/>
    <xf numFmtId="177" fontId="29" fillId="41" borderId="78" xfId="1810" applyNumberFormat="1" applyFill="1" applyBorder="1" applyProtection="1"/>
    <xf numFmtId="179" fontId="41" fillId="38" borderId="24" xfId="1810" applyNumberFormat="1" applyFont="1" applyFill="1" applyBorder="1" applyProtection="1"/>
    <xf numFmtId="0" fontId="29" fillId="38" borderId="76" xfId="1810" applyFill="1" applyBorder="1" applyAlignment="1" applyProtection="1">
      <alignment horizontal="right"/>
    </xf>
    <xf numFmtId="177" fontId="29" fillId="40" borderId="90" xfId="1810" applyNumberFormat="1" applyFill="1" applyBorder="1" applyProtection="1"/>
    <xf numFmtId="179" fontId="41" fillId="35" borderId="63" xfId="1810" applyNumberFormat="1" applyFont="1" applyFill="1" applyBorder="1" applyAlignment="1" applyProtection="1">
      <alignment horizontal="right" vertical="center"/>
    </xf>
    <xf numFmtId="177" fontId="8" fillId="35" borderId="22" xfId="1" applyNumberFormat="1" applyFont="1" applyFill="1" applyBorder="1" applyAlignment="1">
      <alignment horizontal="right" vertical="center"/>
    </xf>
    <xf numFmtId="177" fontId="2" fillId="33" borderId="48" xfId="1" applyNumberFormat="1" applyFill="1" applyBorder="1" applyAlignment="1">
      <alignment horizontal="right" vertical="center"/>
    </xf>
    <xf numFmtId="177" fontId="2" fillId="33" borderId="32" xfId="1" applyNumberFormat="1" applyFill="1" applyBorder="1" applyAlignment="1">
      <alignment horizontal="right" vertical="center"/>
    </xf>
    <xf numFmtId="177" fontId="2" fillId="33" borderId="28" xfId="1" applyNumberFormat="1" applyFill="1" applyBorder="1" applyAlignment="1">
      <alignment horizontal="right" vertical="center"/>
    </xf>
    <xf numFmtId="176" fontId="2" fillId="33" borderId="31" xfId="1" applyNumberFormat="1" applyFont="1" applyFill="1" applyBorder="1" applyAlignment="1">
      <alignment horizontal="right" vertical="center"/>
    </xf>
    <xf numFmtId="176" fontId="2" fillId="33" borderId="29" xfId="1" applyNumberFormat="1" applyFill="1" applyBorder="1" applyAlignment="1">
      <alignment horizontal="right" vertical="center"/>
    </xf>
    <xf numFmtId="176" fontId="2" fillId="33" borderId="30" xfId="1" applyNumberFormat="1" applyFill="1" applyBorder="1" applyAlignment="1">
      <alignment horizontal="right" vertical="center"/>
    </xf>
    <xf numFmtId="176" fontId="2" fillId="33" borderId="31" xfId="1" applyNumberFormat="1" applyFill="1" applyBorder="1" applyAlignment="1">
      <alignment horizontal="right" vertical="center"/>
    </xf>
    <xf numFmtId="176" fontId="2" fillId="0" borderId="31" xfId="1" applyNumberFormat="1" applyBorder="1">
      <alignment vertical="center"/>
    </xf>
    <xf numFmtId="176" fontId="2" fillId="33" borderId="30" xfId="1" applyNumberFormat="1" applyFont="1" applyFill="1" applyBorder="1" applyAlignment="1">
      <alignment horizontal="right" vertical="center"/>
    </xf>
    <xf numFmtId="176" fontId="2" fillId="33" borderId="30" xfId="1" applyNumberFormat="1" applyFill="1" applyBorder="1">
      <alignment vertical="center"/>
    </xf>
    <xf numFmtId="176" fontId="2" fillId="33" borderId="53" xfId="1" applyNumberFormat="1" applyFill="1" applyBorder="1">
      <alignment vertical="center"/>
    </xf>
    <xf numFmtId="176" fontId="2" fillId="33" borderId="43" xfId="1" applyNumberFormat="1" applyFont="1" applyFill="1" applyBorder="1">
      <alignment vertical="center"/>
    </xf>
    <xf numFmtId="176" fontId="2" fillId="33" borderId="45" xfId="1" applyNumberFormat="1" applyFont="1" applyFill="1" applyBorder="1" applyAlignment="1">
      <alignment horizontal="right" vertical="center"/>
    </xf>
    <xf numFmtId="176" fontId="2" fillId="33" borderId="47" xfId="1" applyNumberFormat="1" applyFont="1" applyFill="1" applyBorder="1" applyAlignment="1">
      <alignment horizontal="right" vertical="center"/>
    </xf>
    <xf numFmtId="176" fontId="8" fillId="35" borderId="23" xfId="1" applyNumberFormat="1" applyFont="1" applyFill="1" applyBorder="1">
      <alignment vertical="center"/>
    </xf>
    <xf numFmtId="177" fontId="8" fillId="35" borderId="22" xfId="1" applyNumberFormat="1" applyFont="1" applyFill="1" applyBorder="1" applyAlignment="1">
      <alignment horizontal="right" vertical="center"/>
    </xf>
    <xf numFmtId="177" fontId="2" fillId="33" borderId="28" xfId="1" applyNumberFormat="1" applyFill="1" applyBorder="1" applyAlignment="1">
      <alignment horizontal="right" vertical="center"/>
    </xf>
    <xf numFmtId="176" fontId="2" fillId="33" borderId="34" xfId="1" applyNumberFormat="1" applyFont="1" applyFill="1" applyBorder="1" applyAlignment="1">
      <alignment horizontal="right"/>
    </xf>
    <xf numFmtId="176" fontId="2" fillId="33" borderId="30" xfId="1" applyNumberFormat="1" applyFill="1" applyBorder="1" applyAlignment="1">
      <alignment horizontal="right"/>
    </xf>
    <xf numFmtId="176" fontId="2" fillId="33" borderId="31" xfId="1" applyNumberFormat="1" applyFont="1" applyFill="1" applyBorder="1" applyAlignment="1">
      <alignment horizontal="right" vertical="center"/>
    </xf>
    <xf numFmtId="176" fontId="8" fillId="35" borderId="21" xfId="1" applyNumberFormat="1" applyFont="1" applyFill="1" applyBorder="1" applyAlignment="1">
      <alignment horizontal="right" vertical="center"/>
    </xf>
    <xf numFmtId="176" fontId="8" fillId="35" borderId="24" xfId="1" applyNumberFormat="1" applyFont="1" applyFill="1" applyBorder="1" applyAlignment="1">
      <alignment horizontal="right" vertical="center"/>
    </xf>
    <xf numFmtId="177" fontId="8" fillId="35" borderId="22" xfId="1" applyNumberFormat="1" applyFont="1" applyFill="1" applyBorder="1" applyAlignment="1">
      <alignment horizontal="right" vertical="center"/>
    </xf>
    <xf numFmtId="177" fontId="2" fillId="0" borderId="48" xfId="1" applyNumberFormat="1" applyBorder="1" applyAlignment="1">
      <alignment vertical="center"/>
    </xf>
    <xf numFmtId="176" fontId="8" fillId="35" borderId="21" xfId="1" applyNumberFormat="1" applyFont="1" applyFill="1" applyBorder="1" applyAlignment="1">
      <alignment horizontal="right" vertical="center"/>
    </xf>
    <xf numFmtId="176" fontId="8" fillId="35" borderId="24" xfId="1" applyNumberFormat="1" applyFont="1" applyFill="1" applyBorder="1" applyAlignment="1">
      <alignment horizontal="right" vertical="center"/>
    </xf>
    <xf numFmtId="176" fontId="2" fillId="0" borderId="43" xfId="1" applyNumberFormat="1" applyBorder="1" applyAlignment="1">
      <alignment horizontal="right" vertical="center"/>
    </xf>
    <xf numFmtId="176" fontId="2" fillId="0" borderId="45" xfId="1" applyNumberFormat="1" applyBorder="1" applyAlignment="1">
      <alignment horizontal="right" vertical="center"/>
    </xf>
    <xf numFmtId="176" fontId="2" fillId="0" borderId="46" xfId="1" applyNumberFormat="1" applyBorder="1" applyAlignment="1">
      <alignment vertical="center"/>
    </xf>
    <xf numFmtId="176" fontId="2" fillId="0" borderId="47" xfId="1" applyNumberFormat="1" applyBorder="1" applyAlignment="1">
      <alignment horizontal="right" vertical="center"/>
    </xf>
    <xf numFmtId="0" fontId="29" fillId="41" borderId="43" xfId="1810" applyFill="1" applyBorder="1" applyProtection="1"/>
    <xf numFmtId="0" fontId="29" fillId="41" borderId="47" xfId="1810" applyFill="1" applyBorder="1" applyProtection="1"/>
    <xf numFmtId="0" fontId="41" fillId="40" borderId="24" xfId="1810" applyFont="1" applyFill="1" applyBorder="1" applyProtection="1"/>
    <xf numFmtId="0" fontId="41" fillId="41" borderId="107" xfId="1810" applyFont="1" applyFill="1" applyBorder="1" applyProtection="1"/>
    <xf numFmtId="0" fontId="29" fillId="38" borderId="72" xfId="1810" applyFill="1" applyBorder="1" applyProtection="1"/>
    <xf numFmtId="0" fontId="29" fillId="38" borderId="31" xfId="1810" applyFill="1" applyBorder="1" applyProtection="1"/>
    <xf numFmtId="179" fontId="41" fillId="38" borderId="24" xfId="1810" applyNumberFormat="1" applyFont="1" applyFill="1" applyBorder="1" applyProtection="1"/>
    <xf numFmtId="0" fontId="39" fillId="38" borderId="31" xfId="1810" applyFont="1" applyFill="1" applyBorder="1" applyProtection="1"/>
    <xf numFmtId="41" fontId="41" fillId="35" borderId="63" xfId="1810" applyNumberFormat="1" applyFont="1" applyFill="1" applyBorder="1" applyAlignment="1" applyProtection="1">
      <alignment horizontal="right" vertical="center"/>
    </xf>
    <xf numFmtId="179" fontId="41" fillId="35" borderId="63" xfId="1810" applyNumberFormat="1" applyFont="1" applyFill="1" applyBorder="1" applyAlignment="1" applyProtection="1">
      <alignment horizontal="right" vertical="center"/>
    </xf>
    <xf numFmtId="0" fontId="29" fillId="40" borderId="31" xfId="1810" applyNumberFormat="1" applyFill="1" applyBorder="1" applyAlignment="1" applyProtection="1">
      <alignment horizontal="right"/>
    </xf>
    <xf numFmtId="0" fontId="29" fillId="41" borderId="31" xfId="1810" applyNumberFormat="1" applyFill="1" applyBorder="1" applyAlignment="1" applyProtection="1">
      <alignment horizontal="right"/>
    </xf>
    <xf numFmtId="49" fontId="29" fillId="38" borderId="31" xfId="1810" applyNumberFormat="1" applyFill="1" applyBorder="1" applyAlignment="1" applyProtection="1">
      <alignment horizontal="right"/>
    </xf>
    <xf numFmtId="0" fontId="29" fillId="38" borderId="31" xfId="1810" applyFill="1" applyBorder="1" applyAlignment="1" applyProtection="1">
      <alignment horizontal="right"/>
    </xf>
    <xf numFmtId="0" fontId="29" fillId="40" borderId="47" xfId="1810" applyFill="1" applyBorder="1" applyProtection="1"/>
    <xf numFmtId="0" fontId="29" fillId="40" borderId="31" xfId="1810" applyFill="1" applyBorder="1" applyProtection="1"/>
    <xf numFmtId="0" fontId="29" fillId="40" borderId="43" xfId="1810" applyFill="1" applyBorder="1" applyProtection="1"/>
    <xf numFmtId="177" fontId="39" fillId="38" borderId="31" xfId="1810" applyNumberFormat="1" applyFont="1" applyFill="1" applyBorder="1" applyAlignment="1" applyProtection="1">
      <alignment vertical="center"/>
    </xf>
    <xf numFmtId="177" fontId="29" fillId="38" borderId="31" xfId="1810" applyNumberFormat="1" applyFill="1" applyBorder="1" applyAlignment="1" applyProtection="1">
      <alignment vertical="center"/>
    </xf>
    <xf numFmtId="177" fontId="29" fillId="38" borderId="72" xfId="1810" applyNumberFormat="1" applyFill="1" applyBorder="1" applyAlignment="1" applyProtection="1">
      <alignment vertical="center"/>
    </xf>
    <xf numFmtId="0" fontId="29" fillId="38" borderId="47" xfId="1810" applyFill="1" applyBorder="1" applyProtection="1"/>
    <xf numFmtId="0" fontId="29" fillId="38" borderId="47" xfId="1810" applyFill="1" applyBorder="1" applyAlignment="1" applyProtection="1">
      <alignment horizontal="right"/>
    </xf>
    <xf numFmtId="177" fontId="29" fillId="40" borderId="43" xfId="1810" applyNumberFormat="1" applyFill="1" applyBorder="1" applyAlignment="1" applyProtection="1">
      <alignment vertical="center"/>
    </xf>
    <xf numFmtId="177" fontId="29" fillId="40" borderId="31" xfId="1810" applyNumberFormat="1" applyFill="1" applyBorder="1" applyAlignment="1" applyProtection="1">
      <alignment vertical="center"/>
    </xf>
    <xf numFmtId="177" fontId="29" fillId="41" borderId="43" xfId="1810" applyNumberFormat="1" applyFill="1" applyBorder="1" applyAlignment="1" applyProtection="1">
      <alignment vertical="center"/>
    </xf>
    <xf numFmtId="0" fontId="29" fillId="41" borderId="31" xfId="1810" applyFill="1" applyBorder="1" applyProtection="1"/>
    <xf numFmtId="177" fontId="29" fillId="41" borderId="31" xfId="1810" applyNumberFormat="1" applyFill="1" applyBorder="1" applyAlignment="1" applyProtection="1">
      <alignment vertical="center"/>
    </xf>
    <xf numFmtId="179" fontId="29" fillId="0" borderId="72" xfId="1810" applyNumberFormat="1" applyFill="1" applyBorder="1" applyProtection="1"/>
    <xf numFmtId="179" fontId="29" fillId="0" borderId="31" xfId="1810" applyNumberFormat="1" applyFill="1" applyBorder="1" applyProtection="1"/>
    <xf numFmtId="179" fontId="29" fillId="0" borderId="81" xfId="1810" applyNumberFormat="1" applyFill="1" applyBorder="1" applyProtection="1"/>
    <xf numFmtId="179" fontId="41" fillId="35" borderId="63" xfId="1810" applyNumberFormat="1" applyFont="1" applyFill="1" applyBorder="1" applyProtection="1"/>
    <xf numFmtId="177" fontId="29" fillId="0" borderId="74" xfId="1810" applyNumberFormat="1" applyFill="1" applyBorder="1" applyProtection="1"/>
    <xf numFmtId="177" fontId="29" fillId="0" borderId="78" xfId="1810" applyNumberFormat="1" applyFill="1" applyBorder="1" applyProtection="1"/>
    <xf numFmtId="177" fontId="29" fillId="0" borderId="82" xfId="1810" applyNumberFormat="1" applyFill="1" applyBorder="1" applyProtection="1"/>
    <xf numFmtId="177" fontId="41" fillId="35" borderId="66" xfId="1810" applyNumberFormat="1" applyFont="1" applyFill="1" applyBorder="1" applyProtection="1"/>
    <xf numFmtId="179" fontId="29" fillId="39" borderId="72" xfId="1810" applyNumberFormat="1" applyFill="1" applyBorder="1" applyProtection="1"/>
    <xf numFmtId="179" fontId="29" fillId="39" borderId="31" xfId="1810" applyNumberFormat="1" applyFill="1" applyBorder="1" applyProtection="1"/>
    <xf numFmtId="179" fontId="29" fillId="39" borderId="47" xfId="1810" applyNumberFormat="1" applyFill="1" applyBorder="1" applyProtection="1"/>
    <xf numFmtId="179" fontId="29" fillId="39" borderId="24" xfId="1810" applyNumberFormat="1" applyFill="1" applyBorder="1" applyProtection="1"/>
    <xf numFmtId="177" fontId="29" fillId="39" borderId="74" xfId="1810" applyNumberFormat="1" applyFill="1" applyBorder="1" applyProtection="1"/>
    <xf numFmtId="177" fontId="29" fillId="39" borderId="78" xfId="1810" applyNumberFormat="1" applyFill="1" applyBorder="1" applyProtection="1"/>
    <xf numFmtId="177" fontId="29" fillId="39" borderId="88" xfId="1810" applyNumberFormat="1" applyFill="1" applyBorder="1" applyProtection="1"/>
    <xf numFmtId="177" fontId="29" fillId="39" borderId="90" xfId="1810" applyNumberFormat="1" applyFill="1" applyBorder="1" applyProtection="1"/>
    <xf numFmtId="179" fontId="29" fillId="40" borderId="43" xfId="1810" applyNumberFormat="1" applyFill="1" applyBorder="1" applyProtection="1"/>
    <xf numFmtId="179" fontId="29" fillId="40" borderId="31" xfId="1810" applyNumberFormat="1" applyFill="1" applyBorder="1" applyProtection="1"/>
    <xf numFmtId="179" fontId="29" fillId="40" borderId="47" xfId="1810" applyNumberFormat="1" applyFill="1" applyBorder="1" applyProtection="1"/>
    <xf numFmtId="179" fontId="29" fillId="40" borderId="24" xfId="1810" applyNumberFormat="1" applyFill="1" applyBorder="1" applyProtection="1"/>
    <xf numFmtId="177" fontId="29" fillId="40" borderId="92" xfId="1810" applyNumberFormat="1" applyFill="1" applyBorder="1" applyProtection="1"/>
    <xf numFmtId="177" fontId="29" fillId="40" borderId="78" xfId="1810" applyNumberFormat="1" applyFill="1" applyBorder="1" applyProtection="1"/>
    <xf numFmtId="177" fontId="29" fillId="40" borderId="88" xfId="1810" applyNumberFormat="1" applyFill="1" applyBorder="1" applyProtection="1"/>
    <xf numFmtId="177" fontId="29" fillId="40" borderId="90" xfId="1810" applyNumberFormat="1" applyFill="1" applyBorder="1" applyProtection="1"/>
    <xf numFmtId="0" fontId="29" fillId="41" borderId="43" xfId="1810" applyFill="1" applyBorder="1" applyProtection="1"/>
    <xf numFmtId="0" fontId="29" fillId="41" borderId="47" xfId="1810" applyFill="1" applyBorder="1" applyProtection="1"/>
    <xf numFmtId="0" fontId="41" fillId="40" borderId="24" xfId="1810" applyFont="1" applyFill="1" applyBorder="1" applyProtection="1"/>
    <xf numFmtId="0" fontId="41" fillId="41" borderId="107" xfId="1810" applyFont="1" applyFill="1" applyBorder="1" applyProtection="1"/>
    <xf numFmtId="0" fontId="29" fillId="38" borderId="72" xfId="1810" applyFill="1" applyBorder="1" applyProtection="1"/>
    <xf numFmtId="0" fontId="29" fillId="38" borderId="31" xfId="1810" applyFill="1" applyBorder="1" applyProtection="1"/>
    <xf numFmtId="0" fontId="41" fillId="38" borderId="24" xfId="1810" applyFont="1" applyFill="1" applyBorder="1" applyProtection="1"/>
    <xf numFmtId="179" fontId="29" fillId="41" borderId="43" xfId="1810" applyNumberFormat="1" applyFill="1" applyBorder="1" applyProtection="1"/>
    <xf numFmtId="179" fontId="29" fillId="41" borderId="31" xfId="1810" applyNumberFormat="1" applyFill="1" applyBorder="1" applyProtection="1"/>
    <xf numFmtId="177" fontId="29" fillId="41" borderId="92" xfId="1810" applyNumberFormat="1" applyFill="1" applyBorder="1" applyProtection="1"/>
    <xf numFmtId="177" fontId="29" fillId="41" borderId="78" xfId="1810" applyNumberFormat="1" applyFill="1" applyBorder="1" applyProtection="1"/>
    <xf numFmtId="0" fontId="39" fillId="38" borderId="31" xfId="1810" applyFont="1" applyFill="1" applyBorder="1" applyProtection="1"/>
    <xf numFmtId="177" fontId="29" fillId="41" borderId="97" xfId="1810" applyNumberFormat="1" applyFill="1" applyBorder="1" applyProtection="1"/>
    <xf numFmtId="179" fontId="29" fillId="41" borderId="47" xfId="1810" applyNumberFormat="1" applyFill="1" applyBorder="1" applyProtection="1"/>
    <xf numFmtId="179" fontId="29" fillId="41" borderId="96" xfId="1810" applyNumberFormat="1" applyFill="1" applyBorder="1" applyProtection="1"/>
    <xf numFmtId="179" fontId="37" fillId="35" borderId="81" xfId="1810" applyNumberFormat="1" applyFont="1" applyFill="1" applyBorder="1" applyProtection="1"/>
    <xf numFmtId="177" fontId="37" fillId="35" borderId="82" xfId="1810" applyNumberFormat="1" applyFont="1" applyFill="1" applyBorder="1" applyProtection="1"/>
    <xf numFmtId="0" fontId="29" fillId="40" borderId="47" xfId="1810" applyFill="1" applyBorder="1" applyProtection="1"/>
    <xf numFmtId="0" fontId="29" fillId="40" borderId="31" xfId="1810" applyFill="1" applyBorder="1" applyProtection="1"/>
    <xf numFmtId="0" fontId="29" fillId="40" borderId="43" xfId="1810" applyFill="1" applyBorder="1" applyProtection="1"/>
    <xf numFmtId="177" fontId="39" fillId="38" borderId="31" xfId="1810" applyNumberFormat="1" applyFont="1" applyFill="1" applyBorder="1" applyAlignment="1" applyProtection="1">
      <alignment vertical="center"/>
    </xf>
    <xf numFmtId="177" fontId="29" fillId="38" borderId="31" xfId="1810" applyNumberFormat="1" applyFill="1" applyBorder="1" applyAlignment="1" applyProtection="1">
      <alignment vertical="center"/>
    </xf>
    <xf numFmtId="177" fontId="29" fillId="38" borderId="72" xfId="1810" applyNumberFormat="1" applyFill="1" applyBorder="1" applyAlignment="1" applyProtection="1">
      <alignment vertical="center"/>
    </xf>
    <xf numFmtId="0" fontId="29" fillId="38" borderId="47" xfId="1810" applyFill="1" applyBorder="1" applyProtection="1"/>
    <xf numFmtId="177" fontId="29" fillId="40" borderId="43" xfId="1810" applyNumberFormat="1" applyFill="1" applyBorder="1" applyAlignment="1" applyProtection="1">
      <alignment vertical="center"/>
    </xf>
    <xf numFmtId="177" fontId="29" fillId="40" borderId="31" xfId="1810" applyNumberFormat="1" applyFill="1" applyBorder="1" applyAlignment="1" applyProtection="1">
      <alignment vertical="center"/>
    </xf>
    <xf numFmtId="177" fontId="29" fillId="41" borderId="43" xfId="1810" applyNumberFormat="1" applyFill="1" applyBorder="1" applyAlignment="1" applyProtection="1">
      <alignment vertical="center"/>
    </xf>
    <xf numFmtId="0" fontId="29" fillId="41" borderId="31" xfId="1810" applyFill="1" applyBorder="1" applyProtection="1"/>
    <xf numFmtId="177" fontId="29" fillId="41" borderId="31" xfId="1810" applyNumberFormat="1" applyFill="1" applyBorder="1" applyAlignment="1" applyProtection="1">
      <alignment vertical="center"/>
    </xf>
    <xf numFmtId="0" fontId="35" fillId="36" borderId="65" xfId="1810" applyFont="1" applyFill="1" applyBorder="1" applyAlignment="1" applyProtection="1">
      <alignment horizontal="center" vertical="center"/>
    </xf>
    <xf numFmtId="0" fontId="35" fillId="38" borderId="42" xfId="1810" applyFont="1" applyFill="1" applyBorder="1" applyAlignment="1" applyProtection="1"/>
    <xf numFmtId="0" fontId="35" fillId="38" borderId="52" xfId="1810" applyFont="1" applyFill="1" applyBorder="1" applyAlignment="1" applyProtection="1"/>
    <xf numFmtId="0" fontId="35" fillId="40" borderId="103" xfId="1810" applyFont="1" applyFill="1" applyBorder="1" applyAlignment="1" applyProtection="1"/>
    <xf numFmtId="0" fontId="35" fillId="40" borderId="42" xfId="1810" applyFont="1" applyFill="1" applyBorder="1" applyAlignment="1" applyProtection="1"/>
    <xf numFmtId="0" fontId="35" fillId="40" borderId="52" xfId="1810" applyFont="1" applyFill="1" applyBorder="1" applyAlignment="1" applyProtection="1"/>
    <xf numFmtId="0" fontId="35" fillId="40" borderId="101" xfId="1810" applyFont="1" applyFill="1" applyBorder="1" applyAlignment="1" applyProtection="1"/>
    <xf numFmtId="0" fontId="35" fillId="41" borderId="42" xfId="1810" applyFont="1" applyFill="1" applyBorder="1" applyAlignment="1" applyProtection="1"/>
    <xf numFmtId="0" fontId="35" fillId="41" borderId="52" xfId="1810" applyFont="1" applyFill="1" applyBorder="1" applyAlignment="1" applyProtection="1"/>
    <xf numFmtId="0" fontId="40" fillId="38" borderId="70" xfId="1810" applyFont="1" applyFill="1" applyBorder="1" applyAlignment="1" applyProtection="1"/>
    <xf numFmtId="0" fontId="40" fillId="38" borderId="42" xfId="1810" applyFont="1" applyFill="1" applyBorder="1" applyAlignment="1" applyProtection="1"/>
    <xf numFmtId="0" fontId="59" fillId="38" borderId="42" xfId="1810" applyFont="1" applyFill="1" applyBorder="1" applyAlignment="1" applyProtection="1"/>
    <xf numFmtId="0" fontId="40" fillId="40" borderId="55" xfId="1810" applyFont="1" applyFill="1" applyBorder="1" applyAlignment="1" applyProtection="1">
      <alignment horizontal="left"/>
    </xf>
    <xf numFmtId="0" fontId="40" fillId="41" borderId="103" xfId="1810" applyFont="1" applyFill="1" applyBorder="1" applyAlignment="1" applyProtection="1"/>
    <xf numFmtId="0" fontId="40" fillId="41" borderId="42" xfId="1810" applyFont="1" applyFill="1" applyBorder="1" applyAlignment="1" applyProtection="1"/>
    <xf numFmtId="0" fontId="35" fillId="41" borderId="45" xfId="1810" applyFont="1" applyFill="1" applyBorder="1" applyAlignment="1" applyProtection="1"/>
    <xf numFmtId="0" fontId="8" fillId="33" borderId="49" xfId="1" applyFont="1" applyFill="1" applyBorder="1" applyAlignment="1">
      <alignment horizontal="left" vertical="center"/>
    </xf>
    <xf numFmtId="0" fontId="8" fillId="33" borderId="28" xfId="1" applyFont="1" applyFill="1" applyBorder="1">
      <alignment vertical="center"/>
    </xf>
    <xf numFmtId="0" fontId="8" fillId="33" borderId="36" xfId="1" applyFont="1" applyFill="1" applyBorder="1">
      <alignment vertical="center"/>
    </xf>
    <xf numFmtId="0" fontId="8" fillId="33" borderId="36" xfId="1" applyFont="1" applyFill="1" applyBorder="1" applyAlignment="1">
      <alignment vertical="center"/>
    </xf>
    <xf numFmtId="0" fontId="35" fillId="38" borderId="101" xfId="1810" applyFont="1" applyFill="1" applyBorder="1" applyAlignment="1" applyProtection="1"/>
    <xf numFmtId="0" fontId="35" fillId="38" borderId="102" xfId="1810" applyFont="1" applyFill="1" applyBorder="1" applyAlignment="1" applyProtection="1"/>
    <xf numFmtId="0" fontId="35" fillId="41" borderId="101" xfId="1810" applyFont="1" applyFill="1" applyBorder="1" applyAlignment="1" applyProtection="1"/>
    <xf numFmtId="0" fontId="35" fillId="41" borderId="102" xfId="1810" applyFont="1" applyFill="1" applyBorder="1" applyAlignment="1" applyProtection="1"/>
    <xf numFmtId="0" fontId="2" fillId="33" borderId="111" xfId="1" applyFont="1" applyFill="1" applyBorder="1" applyAlignment="1">
      <alignment vertical="center" wrapText="1"/>
    </xf>
    <xf numFmtId="0" fontId="2" fillId="33" borderId="112" xfId="1" applyFont="1" applyFill="1" applyBorder="1" applyAlignment="1">
      <alignment vertical="center" wrapText="1"/>
    </xf>
    <xf numFmtId="0" fontId="2" fillId="0" borderId="113" xfId="1" applyBorder="1" applyAlignment="1">
      <alignment vertical="center"/>
    </xf>
    <xf numFmtId="0" fontId="2" fillId="0" borderId="51" xfId="1" applyBorder="1" applyAlignment="1">
      <alignment vertical="center"/>
    </xf>
    <xf numFmtId="0" fontId="2" fillId="0" borderId="49" xfId="1" applyBorder="1" applyAlignment="1">
      <alignment vertical="center"/>
    </xf>
    <xf numFmtId="0" fontId="2" fillId="0" borderId="111" xfId="1" applyBorder="1" applyAlignment="1">
      <alignment vertical="center"/>
    </xf>
    <xf numFmtId="0" fontId="2" fillId="0" borderId="112" xfId="1" applyBorder="1" applyAlignment="1">
      <alignment vertical="center"/>
    </xf>
    <xf numFmtId="0" fontId="40" fillId="38" borderId="89" xfId="1810" applyFont="1" applyFill="1" applyBorder="1" applyAlignment="1" applyProtection="1"/>
    <xf numFmtId="0" fontId="40" fillId="38" borderId="15" xfId="1810" applyFont="1" applyFill="1" applyBorder="1" applyAlignment="1" applyProtection="1"/>
    <xf numFmtId="0" fontId="40" fillId="38" borderId="23" xfId="1810" applyFont="1" applyFill="1" applyBorder="1" applyAlignment="1" applyProtection="1"/>
    <xf numFmtId="0" fontId="40" fillId="40" borderId="89" xfId="1810" applyFont="1" applyFill="1" applyBorder="1" applyAlignment="1" applyProtection="1"/>
    <xf numFmtId="0" fontId="40" fillId="40" borderId="15" xfId="1810" applyFont="1" applyFill="1" applyBorder="1" applyAlignment="1" applyProtection="1"/>
    <xf numFmtId="0" fontId="40" fillId="40" borderId="23" xfId="1810" applyFont="1" applyFill="1" applyBorder="1" applyAlignment="1" applyProtection="1"/>
    <xf numFmtId="0" fontId="37" fillId="41" borderId="104" xfId="1810" applyFont="1" applyFill="1" applyBorder="1" applyAlignment="1" applyProtection="1"/>
    <xf numFmtId="0" fontId="37" fillId="41" borderId="105" xfId="1810" applyFont="1" applyFill="1" applyBorder="1" applyAlignment="1" applyProtection="1"/>
    <xf numFmtId="0" fontId="37" fillId="41" borderId="106" xfId="1810" applyFont="1" applyFill="1" applyBorder="1" applyAlignment="1" applyProtection="1"/>
    <xf numFmtId="0" fontId="37" fillId="35" borderId="67" xfId="1810" applyFont="1" applyFill="1" applyBorder="1" applyAlignment="1" applyProtection="1">
      <alignment vertical="center"/>
    </xf>
    <xf numFmtId="0" fontId="37" fillId="35" borderId="108" xfId="1810" applyFont="1" applyFill="1" applyBorder="1" applyAlignment="1" applyProtection="1">
      <alignment vertical="center"/>
    </xf>
    <xf numFmtId="0" fontId="37" fillId="35" borderId="65" xfId="1810" applyFont="1" applyFill="1" applyBorder="1" applyAlignment="1" applyProtection="1">
      <alignment vertical="center"/>
    </xf>
    <xf numFmtId="0" fontId="2" fillId="0" borderId="114" xfId="1" applyBorder="1" applyAlignment="1">
      <alignment vertical="center"/>
    </xf>
    <xf numFmtId="176" fontId="2" fillId="33" borderId="30" xfId="1" applyNumberFormat="1" applyFont="1" applyFill="1" applyBorder="1">
      <alignment vertical="center"/>
    </xf>
    <xf numFmtId="0" fontId="2" fillId="0" borderId="20" xfId="1" applyBorder="1" applyAlignment="1">
      <alignment vertical="center"/>
    </xf>
    <xf numFmtId="176" fontId="2" fillId="33" borderId="76" xfId="1" applyNumberFormat="1" applyFont="1" applyFill="1" applyBorder="1" applyAlignment="1">
      <alignment horizontal="right" vertical="center"/>
    </xf>
    <xf numFmtId="0" fontId="2" fillId="33" borderId="119" xfId="1" applyFont="1" applyFill="1" applyBorder="1" applyAlignment="1">
      <alignment vertical="center"/>
    </xf>
    <xf numFmtId="0" fontId="2" fillId="33" borderId="51" xfId="1" applyFont="1" applyFill="1" applyBorder="1" applyAlignment="1">
      <alignment vertical="center"/>
    </xf>
    <xf numFmtId="0" fontId="2" fillId="33" borderId="49" xfId="1" applyFont="1" applyFill="1" applyBorder="1" applyAlignment="1">
      <alignment vertical="center"/>
    </xf>
    <xf numFmtId="0" fontId="2" fillId="0" borderId="119" xfId="1" applyBorder="1" applyAlignment="1">
      <alignment vertical="center"/>
    </xf>
    <xf numFmtId="176" fontId="2" fillId="33" borderId="46" xfId="1" applyNumberFormat="1" applyFont="1" applyFill="1" applyBorder="1">
      <alignment vertical="center"/>
    </xf>
    <xf numFmtId="176" fontId="2" fillId="33" borderId="40" xfId="1" applyNumberFormat="1" applyFont="1" applyFill="1" applyBorder="1" applyAlignment="1">
      <alignment horizontal="right" vertical="center"/>
    </xf>
    <xf numFmtId="176" fontId="2" fillId="33" borderId="95" xfId="1" applyNumberFormat="1" applyFont="1" applyFill="1" applyBorder="1" applyAlignment="1">
      <alignment horizontal="right" vertical="center"/>
    </xf>
    <xf numFmtId="176" fontId="2" fillId="33" borderId="29" xfId="1" applyNumberFormat="1" applyFont="1" applyFill="1" applyBorder="1" applyAlignment="1">
      <alignment horizontal="right" vertical="center"/>
    </xf>
    <xf numFmtId="176" fontId="2" fillId="33" borderId="52" xfId="1" applyNumberFormat="1" applyFont="1" applyFill="1" applyBorder="1" applyAlignment="1">
      <alignment horizontal="right" vertical="center"/>
    </xf>
    <xf numFmtId="176" fontId="2" fillId="33" borderId="46" xfId="1" applyNumberFormat="1" applyFont="1" applyFill="1" applyBorder="1" applyAlignment="1">
      <alignment horizontal="right" vertical="center"/>
    </xf>
    <xf numFmtId="176" fontId="2" fillId="33" borderId="102" xfId="1" applyNumberFormat="1" applyFont="1" applyFill="1" applyBorder="1" applyAlignment="1">
      <alignment horizontal="right" vertical="center"/>
    </xf>
    <xf numFmtId="176" fontId="2" fillId="33" borderId="40" xfId="1" applyNumberFormat="1" applyFont="1" applyFill="1" applyBorder="1">
      <alignment vertical="center"/>
    </xf>
    <xf numFmtId="176" fontId="2" fillId="33" borderId="102" xfId="1" applyNumberFormat="1" applyFont="1" applyFill="1" applyBorder="1">
      <alignment vertical="center"/>
    </xf>
    <xf numFmtId="179" fontId="41" fillId="41" borderId="107" xfId="1810" applyNumberFormat="1" applyFont="1" applyFill="1" applyBorder="1" applyProtection="1"/>
    <xf numFmtId="0" fontId="2" fillId="33" borderId="29" xfId="1" applyFont="1" applyFill="1" applyBorder="1" applyAlignment="1">
      <alignment horizontal="center" vertical="center"/>
    </xf>
    <xf numFmtId="177" fontId="39" fillId="40" borderId="31" xfId="1810" applyNumberFormat="1" applyFont="1" applyFill="1" applyBorder="1" applyAlignment="1" applyProtection="1">
      <alignment vertical="center"/>
    </xf>
    <xf numFmtId="177" fontId="39" fillId="41" borderId="31" xfId="1810" applyNumberFormat="1" applyFont="1" applyFill="1" applyBorder="1" applyAlignment="1" applyProtection="1">
      <alignment vertical="center"/>
    </xf>
    <xf numFmtId="176" fontId="2" fillId="33" borderId="12" xfId="1" applyNumberFormat="1" applyFill="1" applyBorder="1" applyAlignment="1">
      <alignment horizontal="right" vertical="center"/>
    </xf>
    <xf numFmtId="176" fontId="2" fillId="33" borderId="76" xfId="1" applyNumberFormat="1" applyFill="1" applyBorder="1">
      <alignment vertical="center"/>
    </xf>
    <xf numFmtId="176" fontId="2" fillId="33" borderId="40" xfId="1" applyNumberFormat="1" applyFill="1" applyBorder="1">
      <alignment vertical="center"/>
    </xf>
    <xf numFmtId="176" fontId="2" fillId="33" borderId="43" xfId="1" applyNumberFormat="1" applyFill="1" applyBorder="1">
      <alignment vertical="center"/>
    </xf>
    <xf numFmtId="179" fontId="41" fillId="35" borderId="127" xfId="1810" applyNumberFormat="1" applyFont="1" applyFill="1" applyBorder="1" applyProtection="1"/>
    <xf numFmtId="177" fontId="41" fillId="35" borderId="128" xfId="1810" applyNumberFormat="1" applyFont="1" applyFill="1" applyBorder="1" applyProtection="1"/>
    <xf numFmtId="179" fontId="29" fillId="41" borderId="24" xfId="1810" applyNumberFormat="1" applyFill="1" applyBorder="1" applyProtection="1"/>
    <xf numFmtId="177" fontId="29" fillId="41" borderId="90" xfId="1810" applyNumberFormat="1" applyFill="1" applyBorder="1" applyProtection="1"/>
    <xf numFmtId="0" fontId="35" fillId="38" borderId="55" xfId="1810" applyFont="1" applyFill="1" applyBorder="1" applyAlignment="1" applyProtection="1">
      <alignment vertical="center"/>
    </xf>
    <xf numFmtId="0" fontId="35" fillId="38" borderId="42" xfId="1810" applyFont="1" applyFill="1" applyBorder="1" applyAlignment="1" applyProtection="1">
      <alignment vertical="center"/>
    </xf>
    <xf numFmtId="177" fontId="39" fillId="38" borderId="45" xfId="1810" applyNumberFormat="1" applyFont="1" applyFill="1" applyBorder="1" applyAlignment="1" applyProtection="1">
      <alignment vertical="center"/>
    </xf>
    <xf numFmtId="0" fontId="35" fillId="40" borderId="42" xfId="1810" applyFont="1" applyFill="1" applyBorder="1" applyAlignment="1" applyProtection="1">
      <alignment vertical="center"/>
    </xf>
    <xf numFmtId="0" fontId="35" fillId="40" borderId="130" xfId="1810" applyFont="1" applyFill="1" applyBorder="1" applyAlignment="1" applyProtection="1"/>
    <xf numFmtId="0" fontId="35" fillId="38" borderId="130" xfId="1810" applyFont="1" applyFill="1" applyBorder="1" applyAlignment="1" applyProtection="1"/>
    <xf numFmtId="0" fontId="38" fillId="38" borderId="130" xfId="1810" applyFont="1" applyFill="1" applyBorder="1" applyAlignment="1" applyProtection="1"/>
    <xf numFmtId="177" fontId="29" fillId="40" borderId="45" xfId="1810" applyNumberFormat="1" applyFill="1" applyBorder="1" applyAlignment="1" applyProtection="1">
      <alignment vertical="center"/>
    </xf>
    <xf numFmtId="177" fontId="39" fillId="38" borderId="72" xfId="1810" applyNumberFormat="1" applyFont="1" applyFill="1" applyBorder="1" applyAlignment="1" applyProtection="1">
      <alignment vertical="center"/>
    </xf>
    <xf numFmtId="0" fontId="39" fillId="38" borderId="72" xfId="1810" applyFont="1" applyFill="1" applyBorder="1" applyProtection="1"/>
    <xf numFmtId="0" fontId="39" fillId="38" borderId="30" xfId="1810" applyFont="1" applyFill="1" applyBorder="1" applyProtection="1"/>
    <xf numFmtId="0" fontId="39" fillId="38" borderId="30" xfId="1810" applyFont="1" applyFill="1" applyBorder="1" applyAlignment="1" applyProtection="1">
      <alignment horizontal="right"/>
    </xf>
    <xf numFmtId="0" fontId="39" fillId="38" borderId="76" xfId="1810" applyFont="1" applyFill="1" applyBorder="1" applyProtection="1"/>
    <xf numFmtId="0" fontId="39" fillId="38" borderId="76" xfId="1810" applyFont="1" applyFill="1" applyBorder="1" applyAlignment="1" applyProtection="1">
      <alignment horizontal="right"/>
    </xf>
    <xf numFmtId="0" fontId="39" fillId="38" borderId="31" xfId="1810" applyFont="1" applyFill="1" applyBorder="1" applyAlignment="1" applyProtection="1">
      <alignment horizontal="right"/>
    </xf>
    <xf numFmtId="179" fontId="60" fillId="38" borderId="24" xfId="1810" applyNumberFormat="1" applyFont="1" applyFill="1" applyBorder="1" applyProtection="1"/>
    <xf numFmtId="0" fontId="39" fillId="40" borderId="31" xfId="1810" applyFont="1" applyFill="1" applyBorder="1" applyProtection="1"/>
    <xf numFmtId="0" fontId="39" fillId="40" borderId="30" xfId="1810" applyFont="1" applyFill="1" applyBorder="1" applyProtection="1"/>
    <xf numFmtId="0" fontId="39" fillId="40" borderId="31" xfId="1810" applyNumberFormat="1" applyFont="1" applyFill="1" applyBorder="1" applyAlignment="1" applyProtection="1">
      <alignment horizontal="right"/>
    </xf>
    <xf numFmtId="0" fontId="39" fillId="40" borderId="47" xfId="1810" applyFont="1" applyFill="1" applyBorder="1" applyProtection="1"/>
    <xf numFmtId="179" fontId="60" fillId="40" borderId="24" xfId="1810" applyNumberFormat="1" applyFont="1" applyFill="1" applyBorder="1" applyProtection="1"/>
    <xf numFmtId="0" fontId="39" fillId="41" borderId="43" xfId="1810" applyFont="1" applyFill="1" applyBorder="1" applyProtection="1"/>
    <xf numFmtId="0" fontId="39" fillId="41" borderId="30" xfId="1810" applyFont="1" applyFill="1" applyBorder="1" applyProtection="1"/>
    <xf numFmtId="0" fontId="39" fillId="41" borderId="31" xfId="1810" applyFont="1" applyFill="1" applyBorder="1" applyProtection="1"/>
    <xf numFmtId="177" fontId="39" fillId="38" borderId="42" xfId="1810" applyNumberFormat="1" applyFont="1" applyFill="1" applyBorder="1" applyAlignment="1" applyProtection="1">
      <alignment horizontal="center" vertical="center"/>
    </xf>
    <xf numFmtId="177" fontId="39" fillId="38" borderId="93" xfId="1810" applyNumberFormat="1" applyFont="1" applyFill="1" applyBorder="1" applyAlignment="1" applyProtection="1">
      <alignment horizontal="center" vertical="center"/>
    </xf>
    <xf numFmtId="0" fontId="32" fillId="0" borderId="18" xfId="1810" applyFont="1" applyFill="1" applyBorder="1" applyAlignment="1" applyProtection="1">
      <alignment horizontal="center" vertical="center"/>
    </xf>
    <xf numFmtId="0" fontId="32" fillId="0" borderId="19" xfId="1810" applyFont="1" applyFill="1" applyBorder="1" applyAlignment="1" applyProtection="1">
      <alignment horizontal="center" vertical="center"/>
    </xf>
    <xf numFmtId="0" fontId="32" fillId="0" borderId="20" xfId="1810" applyFont="1" applyFill="1" applyBorder="1" applyAlignment="1" applyProtection="1">
      <alignment horizontal="center" vertical="center"/>
    </xf>
    <xf numFmtId="0" fontId="32" fillId="0" borderId="57" xfId="1810" applyFont="1" applyFill="1" applyBorder="1" applyAlignment="1" applyProtection="1">
      <alignment horizontal="center" vertical="center"/>
    </xf>
    <xf numFmtId="0" fontId="32" fillId="0" borderId="0" xfId="1810" applyFont="1" applyFill="1" applyBorder="1" applyAlignment="1" applyProtection="1">
      <alignment horizontal="center" vertical="center"/>
    </xf>
    <xf numFmtId="0" fontId="32" fillId="0" borderId="58" xfId="1810" applyFont="1" applyFill="1" applyBorder="1" applyAlignment="1" applyProtection="1">
      <alignment horizontal="center" vertical="center"/>
    </xf>
    <xf numFmtId="0" fontId="35" fillId="38" borderId="45" xfId="1810" applyFont="1" applyFill="1" applyBorder="1" applyAlignment="1" applyProtection="1">
      <alignment horizontal="center" vertical="center"/>
    </xf>
    <xf numFmtId="0" fontId="35" fillId="38" borderId="76" xfId="1810" applyFont="1" applyFill="1" applyBorder="1" applyAlignment="1" applyProtection="1">
      <alignment horizontal="center" vertical="center"/>
    </xf>
    <xf numFmtId="0" fontId="35" fillId="38" borderId="30" xfId="1810" applyFont="1" applyFill="1" applyBorder="1" applyAlignment="1" applyProtection="1">
      <alignment horizontal="center" vertical="center"/>
    </xf>
    <xf numFmtId="0" fontId="32" fillId="0" borderId="59" xfId="1810" applyFont="1" applyFill="1" applyBorder="1" applyAlignment="1" applyProtection="1">
      <alignment horizontal="center" vertical="center"/>
    </xf>
    <xf numFmtId="0" fontId="32" fillId="0" borderId="60" xfId="1810" applyFont="1" applyFill="1" applyBorder="1" applyAlignment="1" applyProtection="1">
      <alignment horizontal="center" vertical="center"/>
    </xf>
    <xf numFmtId="0" fontId="32" fillId="0" borderId="61" xfId="1810" applyFont="1" applyFill="1" applyBorder="1" applyAlignment="1" applyProtection="1">
      <alignment horizontal="center" vertical="center"/>
    </xf>
    <xf numFmtId="0" fontId="29" fillId="0" borderId="59" xfId="1810" applyFont="1" applyFill="1" applyBorder="1" applyAlignment="1" applyProtection="1">
      <alignment horizontal="right" vertical="center"/>
    </xf>
    <xf numFmtId="0" fontId="29" fillId="0" borderId="60" xfId="1810" applyFont="1" applyFill="1" applyBorder="1" applyAlignment="1" applyProtection="1">
      <alignment horizontal="right" vertical="center"/>
    </xf>
    <xf numFmtId="0" fontId="29" fillId="0" borderId="61" xfId="1810" applyFont="1" applyFill="1" applyBorder="1" applyAlignment="1" applyProtection="1">
      <alignment horizontal="right" vertical="center"/>
    </xf>
    <xf numFmtId="0" fontId="35" fillId="37" borderId="67" xfId="1810" applyFont="1" applyFill="1" applyBorder="1" applyAlignment="1" applyProtection="1">
      <alignment horizontal="center" vertical="center"/>
    </xf>
    <xf numFmtId="0" fontId="35" fillId="37" borderId="65" xfId="1810" applyFont="1" applyFill="1" applyBorder="1" applyAlignment="1" applyProtection="1">
      <alignment horizontal="center" vertical="center"/>
    </xf>
    <xf numFmtId="0" fontId="35" fillId="38" borderId="68" xfId="1810" applyFont="1" applyFill="1" applyBorder="1" applyAlignment="1" applyProtection="1">
      <alignment horizontal="center" vertical="center"/>
    </xf>
    <xf numFmtId="0" fontId="35" fillId="38" borderId="75" xfId="1810" applyFont="1" applyFill="1" applyBorder="1" applyAlignment="1" applyProtection="1">
      <alignment horizontal="center" vertical="center"/>
    </xf>
    <xf numFmtId="0" fontId="35" fillId="38" borderId="98" xfId="1810" applyFont="1" applyFill="1" applyBorder="1" applyAlignment="1" applyProtection="1">
      <alignment horizontal="center" vertical="center"/>
    </xf>
    <xf numFmtId="0" fontId="35" fillId="0" borderId="73" xfId="1810" applyFont="1" applyFill="1" applyBorder="1" applyAlignment="1" applyProtection="1">
      <alignment horizontal="center"/>
    </xf>
    <xf numFmtId="0" fontId="35" fillId="0" borderId="71" xfId="1810" applyFont="1" applyFill="1" applyBorder="1" applyAlignment="1" applyProtection="1">
      <alignment horizontal="center"/>
    </xf>
    <xf numFmtId="0" fontId="35" fillId="0" borderId="77" xfId="1810" applyFont="1" applyFill="1" applyBorder="1" applyAlignment="1" applyProtection="1">
      <alignment horizontal="center"/>
    </xf>
    <xf numFmtId="0" fontId="35" fillId="0" borderId="52" xfId="1810" applyFont="1" applyFill="1" applyBorder="1" applyAlignment="1" applyProtection="1">
      <alignment horizontal="center"/>
    </xf>
    <xf numFmtId="0" fontId="35" fillId="38" borderId="54" xfId="1810" applyFont="1" applyFill="1" applyBorder="1" applyAlignment="1" applyProtection="1">
      <alignment horizontal="center" vertical="center"/>
    </xf>
    <xf numFmtId="0" fontId="35" fillId="0" borderId="79" xfId="1810" applyFont="1" applyFill="1" applyBorder="1" applyAlignment="1" applyProtection="1">
      <alignment horizontal="center"/>
    </xf>
    <xf numFmtId="0" fontId="35" fillId="0" borderId="80" xfId="1810" applyFont="1" applyFill="1" applyBorder="1" applyAlignment="1" applyProtection="1">
      <alignment horizontal="center"/>
    </xf>
    <xf numFmtId="0" fontId="35" fillId="38" borderId="69" xfId="1810" applyFont="1" applyFill="1" applyBorder="1" applyAlignment="1" applyProtection="1">
      <alignment horizontal="center" vertical="center"/>
    </xf>
    <xf numFmtId="0" fontId="37" fillId="35" borderId="62" xfId="1810" applyFont="1" applyFill="1" applyBorder="1" applyAlignment="1" applyProtection="1">
      <alignment horizontal="center"/>
    </xf>
    <xf numFmtId="0" fontId="37" fillId="35" borderId="63" xfId="1810" applyFont="1" applyFill="1" applyBorder="1" applyAlignment="1" applyProtection="1">
      <alignment horizontal="center"/>
    </xf>
    <xf numFmtId="0" fontId="29" fillId="39" borderId="89" xfId="1810" applyFill="1" applyBorder="1" applyAlignment="1" applyProtection="1">
      <alignment horizontal="center"/>
    </xf>
    <xf numFmtId="0" fontId="29" fillId="39" borderId="23" xfId="1810" applyFill="1" applyBorder="1" applyAlignment="1" applyProtection="1">
      <alignment horizontal="center"/>
    </xf>
    <xf numFmtId="0" fontId="35" fillId="39" borderId="84" xfId="1810" applyFont="1" applyFill="1" applyBorder="1" applyAlignment="1" applyProtection="1">
      <alignment horizontal="center" vertical="center"/>
    </xf>
    <xf numFmtId="0" fontId="35" fillId="39" borderId="86" xfId="1810" applyFont="1" applyFill="1" applyBorder="1" applyAlignment="1" applyProtection="1">
      <alignment horizontal="center" vertical="center"/>
    </xf>
    <xf numFmtId="0" fontId="35" fillId="39" borderId="87" xfId="1810" applyFont="1" applyFill="1" applyBorder="1" applyAlignment="1" applyProtection="1">
      <alignment horizontal="center" vertical="center"/>
    </xf>
    <xf numFmtId="177" fontId="42" fillId="38" borderId="131" xfId="1810" applyNumberFormat="1" applyFont="1" applyFill="1" applyBorder="1" applyAlignment="1" applyProtection="1">
      <alignment horizontal="center" vertical="center"/>
    </xf>
    <xf numFmtId="177" fontId="42" fillId="38" borderId="132" xfId="1810" applyNumberFormat="1" applyFont="1" applyFill="1" applyBorder="1" applyAlignment="1" applyProtection="1">
      <alignment horizontal="center" vertical="center"/>
    </xf>
    <xf numFmtId="177" fontId="42" fillId="38" borderId="133" xfId="1810" applyNumberFormat="1" applyFont="1" applyFill="1" applyBorder="1" applyAlignment="1" applyProtection="1">
      <alignment horizontal="center" vertical="center"/>
    </xf>
    <xf numFmtId="177" fontId="39" fillId="38" borderId="55" xfId="1810" applyNumberFormat="1" applyFont="1" applyFill="1" applyBorder="1" applyAlignment="1" applyProtection="1">
      <alignment horizontal="center" vertical="center"/>
    </xf>
    <xf numFmtId="177" fontId="39" fillId="38" borderId="134" xfId="1810" applyNumberFormat="1" applyFont="1" applyFill="1" applyBorder="1" applyAlignment="1" applyProtection="1">
      <alignment horizontal="center" vertical="center"/>
    </xf>
    <xf numFmtId="177" fontId="42" fillId="38" borderId="135" xfId="1810" applyNumberFormat="1" applyFont="1" applyFill="1" applyBorder="1" applyAlignment="1" applyProtection="1">
      <alignment horizontal="center" vertical="center"/>
    </xf>
    <xf numFmtId="0" fontId="35" fillId="40" borderId="91" xfId="1810" applyFont="1" applyFill="1" applyBorder="1" applyAlignment="1" applyProtection="1">
      <alignment horizontal="center" vertical="center"/>
    </xf>
    <xf numFmtId="0" fontId="35" fillId="40" borderId="86" xfId="1810" applyFont="1" applyFill="1" applyBorder="1" applyAlignment="1" applyProtection="1">
      <alignment horizontal="center" vertical="center"/>
    </xf>
    <xf numFmtId="0" fontId="35" fillId="40" borderId="87" xfId="1810" applyFont="1" applyFill="1" applyBorder="1" applyAlignment="1" applyProtection="1">
      <alignment horizontal="center" vertical="center"/>
    </xf>
    <xf numFmtId="0" fontId="29" fillId="40" borderId="89" xfId="1810" applyFill="1" applyBorder="1" applyAlignment="1" applyProtection="1">
      <alignment horizontal="center"/>
    </xf>
    <xf numFmtId="0" fontId="29" fillId="40" borderId="23" xfId="1810" applyFill="1" applyBorder="1" applyAlignment="1" applyProtection="1">
      <alignment horizontal="center"/>
    </xf>
    <xf numFmtId="0" fontId="35" fillId="41" borderId="91" xfId="1810" applyFont="1" applyFill="1" applyBorder="1" applyAlignment="1" applyProtection="1">
      <alignment horizontal="center" vertical="center"/>
    </xf>
    <xf numFmtId="0" fontId="35" fillId="41" borderId="86" xfId="1810" applyFont="1" applyFill="1" applyBorder="1" applyAlignment="1" applyProtection="1">
      <alignment horizontal="center" vertical="center"/>
    </xf>
    <xf numFmtId="0" fontId="35" fillId="41" borderId="87" xfId="1810" applyFont="1" applyFill="1" applyBorder="1" applyAlignment="1" applyProtection="1">
      <alignment horizontal="center" vertical="center"/>
    </xf>
    <xf numFmtId="0" fontId="35" fillId="38" borderId="31" xfId="1810" applyFont="1" applyFill="1" applyBorder="1" applyAlignment="1" applyProtection="1">
      <alignment horizontal="center" vertical="center"/>
    </xf>
    <xf numFmtId="177" fontId="42" fillId="38" borderId="78" xfId="1810" applyNumberFormat="1" applyFont="1" applyFill="1" applyBorder="1" applyAlignment="1" applyProtection="1">
      <alignment horizontal="center" vertical="center"/>
    </xf>
    <xf numFmtId="0" fontId="29" fillId="41" borderId="89" xfId="1810" applyFill="1" applyBorder="1" applyAlignment="1" applyProtection="1">
      <alignment horizontal="center"/>
    </xf>
    <xf numFmtId="0" fontId="29" fillId="41" borderId="23" xfId="1810" applyFill="1" applyBorder="1" applyAlignment="1" applyProtection="1">
      <alignment horizontal="center"/>
    </xf>
    <xf numFmtId="0" fontId="37" fillId="35" borderId="125" xfId="1810" applyFont="1" applyFill="1" applyBorder="1" applyAlignment="1" applyProtection="1">
      <alignment horizontal="center"/>
    </xf>
    <xf numFmtId="0" fontId="37" fillId="35" borderId="126" xfId="1810" applyFont="1" applyFill="1" applyBorder="1" applyAlignment="1" applyProtection="1">
      <alignment horizontal="center"/>
    </xf>
    <xf numFmtId="177" fontId="39" fillId="38" borderId="101" xfId="1810" applyNumberFormat="1" applyFont="1" applyFill="1" applyBorder="1" applyAlignment="1" applyProtection="1">
      <alignment horizontal="center" vertical="center"/>
    </xf>
    <xf numFmtId="177" fontId="39" fillId="38" borderId="129" xfId="1810" applyNumberFormat="1" applyFont="1" applyFill="1" applyBorder="1" applyAlignment="1" applyProtection="1">
      <alignment horizontal="center" vertical="center"/>
    </xf>
    <xf numFmtId="177" fontId="60" fillId="38" borderId="24" xfId="1810" applyNumberFormat="1" applyFont="1" applyFill="1" applyBorder="1" applyAlignment="1" applyProtection="1">
      <alignment horizontal="center" vertical="center"/>
    </xf>
    <xf numFmtId="177" fontId="60" fillId="38" borderId="90" xfId="1810" applyNumberFormat="1" applyFont="1" applyFill="1" applyBorder="1" applyAlignment="1" applyProtection="1">
      <alignment horizontal="center" vertical="center"/>
    </xf>
    <xf numFmtId="0" fontId="35" fillId="40" borderId="99" xfId="1810" applyFont="1" applyFill="1" applyBorder="1" applyAlignment="1" applyProtection="1">
      <alignment horizontal="center" vertical="center"/>
    </xf>
    <xf numFmtId="0" fontId="35" fillId="40" borderId="75" xfId="1810" applyFont="1" applyFill="1" applyBorder="1" applyAlignment="1" applyProtection="1">
      <alignment horizontal="center" vertical="center"/>
    </xf>
    <xf numFmtId="0" fontId="35" fillId="40" borderId="98" xfId="1810" applyFont="1" applyFill="1" applyBorder="1" applyAlignment="1" applyProtection="1">
      <alignment horizontal="center" vertical="center"/>
    </xf>
    <xf numFmtId="177" fontId="39" fillId="40" borderId="31" xfId="1810" applyNumberFormat="1" applyFont="1" applyFill="1" applyBorder="1" applyAlignment="1" applyProtection="1">
      <alignment horizontal="center" vertical="center"/>
    </xf>
    <xf numFmtId="177" fontId="39" fillId="40" borderId="78" xfId="1810" applyNumberFormat="1" applyFont="1" applyFill="1" applyBorder="1" applyAlignment="1" applyProtection="1">
      <alignment horizontal="center" vertical="center"/>
    </xf>
    <xf numFmtId="0" fontId="35" fillId="40" borderId="45" xfId="1810" applyFont="1" applyFill="1" applyBorder="1" applyAlignment="1" applyProtection="1">
      <alignment horizontal="center" vertical="center"/>
    </xf>
    <xf numFmtId="0" fontId="35" fillId="40" borderId="30" xfId="1810" applyFont="1" applyFill="1" applyBorder="1" applyAlignment="1" applyProtection="1">
      <alignment horizontal="center" vertical="center"/>
    </xf>
    <xf numFmtId="0" fontId="35" fillId="40" borderId="96" xfId="1810" applyFont="1" applyFill="1" applyBorder="1" applyAlignment="1" applyProtection="1">
      <alignment horizontal="center" vertical="center"/>
    </xf>
    <xf numFmtId="0" fontId="35" fillId="40" borderId="76" xfId="1810" applyFont="1" applyFill="1" applyBorder="1" applyAlignment="1" applyProtection="1">
      <alignment horizontal="center" vertical="center"/>
    </xf>
    <xf numFmtId="177" fontId="42" fillId="40" borderId="97" xfId="1810" applyNumberFormat="1" applyFont="1" applyFill="1" applyBorder="1" applyAlignment="1" applyProtection="1">
      <alignment horizontal="center" vertical="center"/>
    </xf>
    <xf numFmtId="177" fontId="42" fillId="40" borderId="132" xfId="1810" applyNumberFormat="1" applyFont="1" applyFill="1" applyBorder="1" applyAlignment="1" applyProtection="1">
      <alignment horizontal="center" vertical="center"/>
    </xf>
    <xf numFmtId="177" fontId="42" fillId="40" borderId="133" xfId="1810" applyNumberFormat="1" applyFont="1" applyFill="1" applyBorder="1" applyAlignment="1" applyProtection="1">
      <alignment horizontal="center" vertical="center"/>
    </xf>
    <xf numFmtId="177" fontId="39" fillId="40" borderId="55" xfId="1810" applyNumberFormat="1" applyFont="1" applyFill="1" applyBorder="1" applyAlignment="1" applyProtection="1">
      <alignment horizontal="center" vertical="center"/>
    </xf>
    <xf numFmtId="177" fontId="39" fillId="40" borderId="134" xfId="1810" applyNumberFormat="1" applyFont="1" applyFill="1" applyBorder="1" applyAlignment="1" applyProtection="1">
      <alignment horizontal="center" vertical="center"/>
    </xf>
    <xf numFmtId="0" fontId="35" fillId="41" borderId="99" xfId="1810" applyFont="1" applyFill="1" applyBorder="1" applyAlignment="1" applyProtection="1">
      <alignment horizontal="center" vertical="center"/>
    </xf>
    <xf numFmtId="0" fontId="35" fillId="41" borderId="75" xfId="1810" applyFont="1" applyFill="1" applyBorder="1" applyAlignment="1" applyProtection="1">
      <alignment horizontal="center" vertical="center"/>
    </xf>
    <xf numFmtId="0" fontId="35" fillId="41" borderId="98" xfId="1810" applyFont="1" applyFill="1" applyBorder="1" applyAlignment="1" applyProtection="1">
      <alignment horizontal="center" vertical="center"/>
    </xf>
    <xf numFmtId="0" fontId="35" fillId="41" borderId="96" xfId="1810" applyFont="1" applyFill="1" applyBorder="1" applyAlignment="1" applyProtection="1">
      <alignment horizontal="center" vertical="center"/>
    </xf>
    <xf numFmtId="0" fontId="35" fillId="41" borderId="76" xfId="1810" applyFont="1" applyFill="1" applyBorder="1" applyAlignment="1" applyProtection="1">
      <alignment horizontal="center" vertical="center"/>
    </xf>
    <xf numFmtId="177" fontId="42" fillId="41" borderId="92" xfId="1810" applyNumberFormat="1" applyFont="1" applyFill="1" applyBorder="1" applyAlignment="1" applyProtection="1">
      <alignment horizontal="center" vertical="center"/>
    </xf>
    <xf numFmtId="177" fontId="42" fillId="41" borderId="78" xfId="1810" applyNumberFormat="1" applyFont="1" applyFill="1" applyBorder="1" applyAlignment="1" applyProtection="1">
      <alignment horizontal="center" vertical="center"/>
    </xf>
    <xf numFmtId="177" fontId="29" fillId="41" borderId="31" xfId="1810" applyNumberFormat="1" applyFill="1" applyBorder="1" applyAlignment="1" applyProtection="1">
      <alignment horizontal="center" vertical="center"/>
    </xf>
    <xf numFmtId="177" fontId="29" fillId="41" borderId="78" xfId="1810" applyNumberFormat="1" applyFill="1" applyBorder="1" applyAlignment="1" applyProtection="1">
      <alignment horizontal="center" vertical="center"/>
    </xf>
    <xf numFmtId="0" fontId="35" fillId="41" borderId="45" xfId="1810" applyFont="1" applyFill="1" applyBorder="1" applyAlignment="1" applyProtection="1">
      <alignment horizontal="center" vertical="center"/>
    </xf>
    <xf numFmtId="0" fontId="35" fillId="41" borderId="54" xfId="1810" applyFont="1" applyFill="1" applyBorder="1" applyAlignment="1" applyProtection="1">
      <alignment horizontal="center" vertical="center"/>
    </xf>
    <xf numFmtId="177" fontId="41" fillId="41" borderId="123" xfId="1810" applyNumberFormat="1" applyFont="1" applyFill="1" applyBorder="1" applyAlignment="1" applyProtection="1">
      <alignment horizontal="center" vertical="center"/>
    </xf>
    <xf numFmtId="177" fontId="41" fillId="41" borderId="124" xfId="1810" applyNumberFormat="1" applyFont="1" applyFill="1" applyBorder="1" applyAlignment="1" applyProtection="1">
      <alignment horizontal="center" vertical="center"/>
    </xf>
    <xf numFmtId="177" fontId="41" fillId="35" borderId="64" xfId="1810" applyNumberFormat="1" applyFont="1" applyFill="1" applyBorder="1" applyAlignment="1" applyProtection="1">
      <alignment horizontal="center" vertical="center"/>
    </xf>
    <xf numFmtId="177" fontId="41" fillId="35" borderId="109" xfId="1810" applyNumberFormat="1" applyFont="1" applyFill="1" applyBorder="1" applyAlignment="1" applyProtection="1">
      <alignment horizontal="center" vertical="center"/>
    </xf>
    <xf numFmtId="0" fontId="35" fillId="40" borderId="10" xfId="1810" applyFont="1" applyFill="1" applyBorder="1" applyAlignment="1" applyProtection="1">
      <alignment horizontal="center" vertical="center"/>
    </xf>
    <xf numFmtId="0" fontId="35" fillId="40" borderId="100" xfId="1810" applyFont="1" applyFill="1" applyBorder="1" applyAlignment="1" applyProtection="1">
      <alignment horizontal="center" vertical="center"/>
    </xf>
    <xf numFmtId="177" fontId="60" fillId="40" borderId="121" xfId="1810" applyNumberFormat="1" applyFont="1" applyFill="1" applyBorder="1" applyAlignment="1" applyProtection="1">
      <alignment horizontal="center" vertical="center"/>
    </xf>
    <xf numFmtId="177" fontId="60" fillId="40" borderId="122" xfId="1810" applyNumberFormat="1" applyFont="1" applyFill="1" applyBorder="1" applyAlignment="1" applyProtection="1">
      <alignment horizontal="center" vertical="center"/>
    </xf>
    <xf numFmtId="0" fontId="8" fillId="35" borderId="14" xfId="1" applyFont="1" applyFill="1" applyBorder="1" applyAlignment="1">
      <alignment horizontal="center" vertical="center"/>
    </xf>
    <xf numFmtId="0" fontId="8" fillId="35" borderId="16" xfId="1" applyFont="1" applyFill="1" applyBorder="1" applyAlignment="1">
      <alignment horizontal="center" vertical="center"/>
    </xf>
    <xf numFmtId="177" fontId="2" fillId="0" borderId="44" xfId="1" applyNumberFormat="1" applyBorder="1" applyAlignment="1">
      <alignment horizontal="right" vertical="center"/>
    </xf>
    <xf numFmtId="177" fontId="2" fillId="0" borderId="39" xfId="1" applyNumberFormat="1" applyBorder="1" applyAlignment="1">
      <alignment horizontal="right" vertical="center"/>
    </xf>
    <xf numFmtId="0" fontId="9" fillId="35" borderId="14" xfId="1" applyFont="1" applyFill="1" applyBorder="1" applyAlignment="1">
      <alignment horizontal="center" vertical="center"/>
    </xf>
    <xf numFmtId="0" fontId="9" fillId="35" borderId="15" xfId="1" applyFont="1" applyFill="1" applyBorder="1" applyAlignment="1">
      <alignment horizontal="center" vertical="center"/>
    </xf>
    <xf numFmtId="0" fontId="9" fillId="35" borderId="16" xfId="1" applyFont="1" applyFill="1" applyBorder="1" applyAlignment="1">
      <alignment horizontal="center" vertical="center"/>
    </xf>
    <xf numFmtId="0" fontId="2" fillId="33" borderId="37" xfId="1" applyFill="1" applyBorder="1" applyAlignment="1">
      <alignment horizontal="center" vertical="center" wrapText="1"/>
    </xf>
    <xf numFmtId="0" fontId="2" fillId="33" borderId="27" xfId="1" applyFill="1" applyBorder="1" applyAlignment="1">
      <alignment horizontal="center" vertical="center" wrapText="1"/>
    </xf>
    <xf numFmtId="0" fontId="2" fillId="0" borderId="26" xfId="1" applyBorder="1" applyAlignment="1">
      <alignment horizontal="center" vertical="center"/>
    </xf>
    <xf numFmtId="0" fontId="2" fillId="0" borderId="33" xfId="1" applyBorder="1" applyAlignment="1">
      <alignment horizontal="center" vertical="center"/>
    </xf>
    <xf numFmtId="0" fontId="2" fillId="0" borderId="35" xfId="1" applyBorder="1" applyAlignment="1">
      <alignment horizontal="center" vertical="center"/>
    </xf>
    <xf numFmtId="0" fontId="2" fillId="0" borderId="38" xfId="1" applyBorder="1" applyAlignment="1">
      <alignment horizontal="center" vertical="center"/>
    </xf>
    <xf numFmtId="177" fontId="2" fillId="33" borderId="44" xfId="1" applyNumberFormat="1" applyFill="1" applyBorder="1" applyAlignment="1">
      <alignment horizontal="right" vertical="center"/>
    </xf>
    <xf numFmtId="177" fontId="2" fillId="33" borderId="39" xfId="1" applyNumberFormat="1" applyFill="1" applyBorder="1" applyAlignment="1">
      <alignment horizontal="right" vertical="center"/>
    </xf>
    <xf numFmtId="177" fontId="2" fillId="33" borderId="28" xfId="1" applyNumberFormat="1" applyFill="1" applyBorder="1" applyAlignment="1">
      <alignment horizontal="right" vertical="center"/>
    </xf>
    <xf numFmtId="177" fontId="2" fillId="33" borderId="32" xfId="1" applyNumberFormat="1" applyFill="1" applyBorder="1" applyAlignment="1">
      <alignment horizontal="right" vertical="center"/>
    </xf>
    <xf numFmtId="0" fontId="2" fillId="0" borderId="116" xfId="1" applyBorder="1" applyAlignment="1">
      <alignment horizontal="center" vertical="center"/>
    </xf>
    <xf numFmtId="0" fontId="2" fillId="0" borderId="117" xfId="1" applyBorder="1" applyAlignment="1">
      <alignment horizontal="center" vertical="center"/>
    </xf>
    <xf numFmtId="0" fontId="2" fillId="0" borderId="118" xfId="1" applyBorder="1" applyAlignment="1">
      <alignment horizontal="center" vertical="center"/>
    </xf>
    <xf numFmtId="177" fontId="2" fillId="33" borderId="44" xfId="1" applyNumberFormat="1" applyFont="1" applyFill="1" applyBorder="1" applyAlignment="1">
      <alignment horizontal="right" vertical="center"/>
    </xf>
    <xf numFmtId="177" fontId="2" fillId="33" borderId="115" xfId="1" applyNumberFormat="1" applyFont="1" applyFill="1" applyBorder="1" applyAlignment="1">
      <alignment horizontal="right" vertical="center"/>
    </xf>
    <xf numFmtId="177" fontId="2" fillId="33" borderId="39" xfId="1" applyNumberFormat="1" applyFont="1" applyFill="1" applyBorder="1" applyAlignment="1">
      <alignment horizontal="right" vertical="center"/>
    </xf>
    <xf numFmtId="0" fontId="2" fillId="33" borderId="120" xfId="1" applyFont="1" applyFill="1" applyBorder="1" applyAlignment="1">
      <alignment horizontal="center" vertical="center"/>
    </xf>
    <xf numFmtId="0" fontId="2" fillId="33" borderId="34" xfId="1" applyFont="1" applyFill="1" applyBorder="1" applyAlignment="1">
      <alignment horizontal="center" vertical="center"/>
    </xf>
    <xf numFmtId="0" fontId="2" fillId="33" borderId="37" xfId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2" fillId="0" borderId="15" xfId="1" applyFont="1" applyBorder="1" applyAlignment="1">
      <alignment horizontal="right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33" borderId="18" xfId="1" applyFont="1" applyFill="1" applyBorder="1" applyAlignment="1">
      <alignment horizontal="center" vertical="center"/>
    </xf>
    <xf numFmtId="0" fontId="6" fillId="33" borderId="19" xfId="1" applyFont="1" applyFill="1" applyBorder="1" applyAlignment="1">
      <alignment horizontal="center" vertical="center"/>
    </xf>
    <xf numFmtId="0" fontId="6" fillId="33" borderId="20" xfId="1" applyFont="1" applyFill="1" applyBorder="1" applyAlignment="1">
      <alignment horizontal="center" vertical="center"/>
    </xf>
    <xf numFmtId="0" fontId="2" fillId="0" borderId="50" xfId="1" applyBorder="1" applyAlignment="1">
      <alignment horizontal="center" vertical="center"/>
    </xf>
    <xf numFmtId="0" fontId="2" fillId="33" borderId="34" xfId="1" applyFill="1" applyBorder="1" applyAlignment="1">
      <alignment horizontal="center" vertical="center" wrapText="1"/>
    </xf>
    <xf numFmtId="178" fontId="6" fillId="0" borderId="14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6" fontId="2" fillId="0" borderId="40" xfId="1" applyNumberFormat="1" applyBorder="1" applyAlignment="1">
      <alignment horizontal="right" vertical="center"/>
    </xf>
    <xf numFmtId="176" fontId="2" fillId="0" borderId="37" xfId="1" applyNumberFormat="1" applyBorder="1" applyAlignment="1">
      <alignment horizontal="right" vertical="center"/>
    </xf>
    <xf numFmtId="177" fontId="37" fillId="38" borderId="131" xfId="1810" applyNumberFormat="1" applyFont="1" applyFill="1" applyBorder="1" applyAlignment="1" applyProtection="1">
      <alignment horizontal="center" vertical="center"/>
    </xf>
    <xf numFmtId="177" fontId="37" fillId="38" borderId="132" xfId="1810" applyNumberFormat="1" applyFont="1" applyFill="1" applyBorder="1" applyAlignment="1" applyProtection="1">
      <alignment horizontal="center" vertical="center"/>
    </xf>
    <xf numFmtId="177" fontId="29" fillId="38" borderId="55" xfId="1810" applyNumberFormat="1" applyFill="1" applyBorder="1" applyAlignment="1" applyProtection="1">
      <alignment horizontal="center" vertical="center"/>
    </xf>
    <xf numFmtId="177" fontId="29" fillId="38" borderId="134" xfId="1810" applyNumberFormat="1" applyFill="1" applyBorder="1" applyAlignment="1" applyProtection="1">
      <alignment horizontal="center" vertical="center"/>
    </xf>
    <xf numFmtId="177" fontId="37" fillId="40" borderId="97" xfId="1810" applyNumberFormat="1" applyFont="1" applyFill="1" applyBorder="1" applyAlignment="1" applyProtection="1">
      <alignment horizontal="center" vertical="center"/>
    </xf>
    <xf numFmtId="177" fontId="37" fillId="40" borderId="132" xfId="1810" applyNumberFormat="1" applyFont="1" applyFill="1" applyBorder="1" applyAlignment="1" applyProtection="1">
      <alignment horizontal="center" vertical="center"/>
    </xf>
    <xf numFmtId="177" fontId="29" fillId="38" borderId="31" xfId="1810" applyNumberFormat="1" applyFill="1" applyBorder="1" applyAlignment="1" applyProtection="1">
      <alignment horizontal="center" vertical="center"/>
    </xf>
    <xf numFmtId="177" fontId="29" fillId="38" borderId="78" xfId="1810" applyNumberFormat="1" applyFill="1" applyBorder="1" applyAlignment="1" applyProtection="1">
      <alignment horizontal="center" vertical="center"/>
    </xf>
    <xf numFmtId="177" fontId="41" fillId="41" borderId="107" xfId="1810" applyNumberFormat="1" applyFont="1" applyFill="1" applyBorder="1" applyAlignment="1" applyProtection="1">
      <alignment horizontal="center" vertical="center"/>
    </xf>
    <xf numFmtId="177" fontId="41" fillId="41" borderId="110" xfId="1810" applyNumberFormat="1" applyFont="1" applyFill="1" applyBorder="1" applyAlignment="1" applyProtection="1">
      <alignment horizontal="center" vertical="center"/>
    </xf>
    <xf numFmtId="177" fontId="29" fillId="41" borderId="47" xfId="1810" applyNumberFormat="1" applyFill="1" applyBorder="1" applyAlignment="1" applyProtection="1">
      <alignment horizontal="center" vertical="center"/>
    </xf>
    <xf numFmtId="177" fontId="29" fillId="41" borderId="88" xfId="1810" applyNumberFormat="1" applyFill="1" applyBorder="1" applyAlignment="1" applyProtection="1">
      <alignment horizontal="center" vertical="center"/>
    </xf>
    <xf numFmtId="177" fontId="41" fillId="40" borderId="24" xfId="1810" applyNumberFormat="1" applyFont="1" applyFill="1" applyBorder="1" applyAlignment="1" applyProtection="1">
      <alignment horizontal="center" vertical="center"/>
    </xf>
    <xf numFmtId="177" fontId="41" fillId="40" borderId="90" xfId="1810" applyNumberFormat="1" applyFont="1" applyFill="1" applyBorder="1" applyAlignment="1" applyProtection="1">
      <alignment horizontal="center" vertical="center"/>
    </xf>
    <xf numFmtId="177" fontId="37" fillId="41" borderId="92" xfId="1810" applyNumberFormat="1" applyFont="1" applyFill="1" applyBorder="1" applyAlignment="1" applyProtection="1">
      <alignment horizontal="center" vertical="center"/>
    </xf>
    <xf numFmtId="177" fontId="37" fillId="41" borderId="78" xfId="1810" applyNumberFormat="1" applyFont="1" applyFill="1" applyBorder="1" applyAlignment="1" applyProtection="1">
      <alignment horizontal="center" vertical="center"/>
    </xf>
    <xf numFmtId="177" fontId="29" fillId="41" borderId="42" xfId="1810" applyNumberFormat="1" applyFill="1" applyBorder="1" applyAlignment="1" applyProtection="1">
      <alignment horizontal="center" vertical="center"/>
    </xf>
    <xf numFmtId="177" fontId="29" fillId="41" borderId="93" xfId="1810" applyNumberFormat="1" applyFill="1" applyBorder="1" applyAlignment="1" applyProtection="1">
      <alignment horizontal="center" vertical="center"/>
    </xf>
    <xf numFmtId="0" fontId="29" fillId="41" borderId="94" xfId="1810" applyFill="1" applyBorder="1" applyAlignment="1" applyProtection="1">
      <alignment horizontal="center"/>
    </xf>
    <xf numFmtId="0" fontId="29" fillId="41" borderId="95" xfId="1810" applyFill="1" applyBorder="1" applyAlignment="1" applyProtection="1">
      <alignment horizontal="center"/>
    </xf>
    <xf numFmtId="177" fontId="29" fillId="40" borderId="31" xfId="1810" applyNumberFormat="1" applyFill="1" applyBorder="1" applyAlignment="1" applyProtection="1">
      <alignment horizontal="center" vertical="center"/>
    </xf>
    <xf numFmtId="177" fontId="29" fillId="40" borderId="78" xfId="1810" applyNumberFormat="1" applyFill="1" applyBorder="1" applyAlignment="1" applyProtection="1">
      <alignment horizontal="center" vertical="center"/>
    </xf>
    <xf numFmtId="177" fontId="41" fillId="38" borderId="24" xfId="1810" applyNumberFormat="1" applyFont="1" applyFill="1" applyBorder="1" applyAlignment="1" applyProtection="1">
      <alignment horizontal="center" vertical="center"/>
    </xf>
    <xf numFmtId="177" fontId="41" fillId="38" borderId="90" xfId="1810" applyNumberFormat="1" applyFont="1" applyFill="1" applyBorder="1" applyAlignment="1" applyProtection="1">
      <alignment horizontal="center" vertical="center"/>
    </xf>
    <xf numFmtId="177" fontId="29" fillId="40" borderId="47" xfId="1810" applyNumberFormat="1" applyFill="1" applyBorder="1" applyAlignment="1" applyProtection="1">
      <alignment horizontal="center" vertical="center"/>
    </xf>
    <xf numFmtId="177" fontId="29" fillId="40" borderId="88" xfId="1810" applyNumberFormat="1" applyFill="1" applyBorder="1" applyAlignment="1" applyProtection="1">
      <alignment horizontal="center" vertical="center"/>
    </xf>
    <xf numFmtId="177" fontId="29" fillId="38" borderId="47" xfId="1810" applyNumberFormat="1" applyFill="1" applyBorder="1" applyAlignment="1" applyProtection="1">
      <alignment horizontal="center" vertical="center"/>
    </xf>
    <xf numFmtId="177" fontId="29" fillId="38" borderId="88" xfId="1810" applyNumberFormat="1" applyFill="1" applyBorder="1" applyAlignment="1" applyProtection="1">
      <alignment horizontal="center" vertical="center"/>
    </xf>
    <xf numFmtId="177" fontId="29" fillId="40" borderId="42" xfId="1810" applyNumberFormat="1" applyFill="1" applyBorder="1" applyAlignment="1" applyProtection="1">
      <alignment horizontal="center" vertical="center"/>
    </xf>
    <xf numFmtId="177" fontId="29" fillId="40" borderId="93" xfId="1810" applyNumberFormat="1" applyFill="1" applyBorder="1" applyAlignment="1" applyProtection="1">
      <alignment horizontal="center" vertical="center"/>
    </xf>
    <xf numFmtId="0" fontId="37" fillId="35" borderId="79" xfId="1810" applyFont="1" applyFill="1" applyBorder="1" applyAlignment="1" applyProtection="1">
      <alignment horizontal="center"/>
    </xf>
    <xf numFmtId="0" fontId="37" fillId="35" borderId="80" xfId="1810" applyFont="1" applyFill="1" applyBorder="1" applyAlignment="1" applyProtection="1">
      <alignment horizontal="center"/>
    </xf>
    <xf numFmtId="177" fontId="37" fillId="38" borderId="78" xfId="1810" applyNumberFormat="1" applyFont="1" applyFill="1" applyBorder="1" applyAlignment="1" applyProtection="1">
      <alignment horizontal="center" vertical="center"/>
    </xf>
    <xf numFmtId="177" fontId="37" fillId="40" borderId="133" xfId="1810" applyNumberFormat="1" applyFont="1" applyFill="1" applyBorder="1" applyAlignment="1" applyProtection="1">
      <alignment horizontal="center" vertical="center"/>
    </xf>
    <xf numFmtId="0" fontId="35" fillId="40" borderId="54" xfId="1810" applyFont="1" applyFill="1" applyBorder="1" applyAlignment="1" applyProtection="1">
      <alignment horizontal="center" vertical="center"/>
    </xf>
    <xf numFmtId="0" fontId="35" fillId="41" borderId="43" xfId="1810" applyFont="1" applyFill="1" applyBorder="1" applyAlignment="1" applyProtection="1">
      <alignment horizontal="center" vertical="center"/>
    </xf>
    <xf numFmtId="0" fontId="35" fillId="41" borderId="31" xfId="1810" applyFont="1" applyFill="1" applyBorder="1" applyAlignment="1" applyProtection="1">
      <alignment horizontal="center" vertical="center"/>
    </xf>
    <xf numFmtId="177" fontId="29" fillId="40" borderId="55" xfId="1810" applyNumberFormat="1" applyFill="1" applyBorder="1" applyAlignment="1" applyProtection="1">
      <alignment horizontal="center" vertical="center"/>
    </xf>
    <xf numFmtId="177" fontId="29" fillId="40" borderId="134" xfId="1810" applyNumberFormat="1" applyFill="1" applyBorder="1" applyAlignment="1" applyProtection="1">
      <alignment horizontal="center" vertical="center"/>
    </xf>
    <xf numFmtId="0" fontId="29" fillId="0" borderId="59" xfId="1810" applyFill="1" applyBorder="1" applyAlignment="1" applyProtection="1">
      <alignment horizontal="right" vertical="center"/>
    </xf>
    <xf numFmtId="0" fontId="29" fillId="0" borderId="60" xfId="1810" applyFill="1" applyBorder="1" applyAlignment="1" applyProtection="1">
      <alignment horizontal="right" vertical="center"/>
    </xf>
    <xf numFmtId="0" fontId="29" fillId="0" borderId="61" xfId="1810" applyFill="1" applyBorder="1" applyAlignment="1" applyProtection="1">
      <alignment horizontal="right" vertical="center"/>
    </xf>
  </cellXfs>
  <cellStyles count="3906">
    <cellStyle name="20% - 강조색1" xfId="3883" builtinId="30" customBuiltin="1"/>
    <cellStyle name="20% - 강조색1 10" xfId="2"/>
    <cellStyle name="20% - 강조색1 10 2" xfId="3"/>
    <cellStyle name="20% - 강조색1 10 3" xfId="4"/>
    <cellStyle name="20% - 강조색1 10 3 2" xfId="5"/>
    <cellStyle name="20% - 강조색1 10 3 2 2" xfId="2000"/>
    <cellStyle name="20% - 강조색1 10 3 3" xfId="2001"/>
    <cellStyle name="20% - 강조색1 10 3 4" xfId="2002"/>
    <cellStyle name="20% - 강조색1 10 4" xfId="2003"/>
    <cellStyle name="20% - 강조색1 11" xfId="6"/>
    <cellStyle name="20% - 강조색1 12" xfId="7"/>
    <cellStyle name="20% - 강조색1 13" xfId="8"/>
    <cellStyle name="20% - 강조색1 13 2" xfId="9"/>
    <cellStyle name="20% - 강조색1 13 3" xfId="10"/>
    <cellStyle name="20% - 강조색1 13 3 2" xfId="11"/>
    <cellStyle name="20% - 강조색1 13 3 2 2" xfId="2004"/>
    <cellStyle name="20% - 강조색1 13 3 3" xfId="2005"/>
    <cellStyle name="20% - 강조색1 13 3 4" xfId="2006"/>
    <cellStyle name="20% - 강조색1 13 4" xfId="12"/>
    <cellStyle name="20% - 강조색1 13 4 2" xfId="2007"/>
    <cellStyle name="20% - 강조색1 13 5" xfId="2008"/>
    <cellStyle name="20% - 강조색1 13 6" xfId="2009"/>
    <cellStyle name="20% - 강조색1 14" xfId="13"/>
    <cellStyle name="20% - 강조색1 14 2" xfId="14"/>
    <cellStyle name="20% - 강조색1 14 3" xfId="15"/>
    <cellStyle name="20% - 강조색1 14 3 2" xfId="16"/>
    <cellStyle name="20% - 강조색1 14 3 2 2" xfId="2010"/>
    <cellStyle name="20% - 강조색1 14 3 3" xfId="2011"/>
    <cellStyle name="20% - 강조색1 14 3 4" xfId="2012"/>
    <cellStyle name="20% - 강조색1 14 4" xfId="17"/>
    <cellStyle name="20% - 강조색1 14 4 2" xfId="2013"/>
    <cellStyle name="20% - 강조색1 14 5" xfId="2014"/>
    <cellStyle name="20% - 강조색1 14 6" xfId="2015"/>
    <cellStyle name="20% - 강조색1 15" xfId="18"/>
    <cellStyle name="20% - 강조색1 16" xfId="19"/>
    <cellStyle name="20% - 강조색1 16 2" xfId="20"/>
    <cellStyle name="20% - 강조색1 16 2 2" xfId="21"/>
    <cellStyle name="20% - 강조색1 16 2 2 2" xfId="2016"/>
    <cellStyle name="20% - 강조색1 16 2 3" xfId="2017"/>
    <cellStyle name="20% - 강조색1 16 2 4" xfId="2018"/>
    <cellStyle name="20% - 강조색1 16 3" xfId="22"/>
    <cellStyle name="20% - 강조색1 16 3 2" xfId="2019"/>
    <cellStyle name="20% - 강조색1 16 4" xfId="2020"/>
    <cellStyle name="20% - 강조색1 16 5" xfId="2021"/>
    <cellStyle name="20% - 강조색1 17" xfId="23"/>
    <cellStyle name="20% - 강조색1 17 2" xfId="24"/>
    <cellStyle name="20% - 강조색1 17 2 2" xfId="2022"/>
    <cellStyle name="20% - 강조색1 17 3" xfId="2023"/>
    <cellStyle name="20% - 강조색1 17 4" xfId="2024"/>
    <cellStyle name="20% - 강조색1 18" xfId="25"/>
    <cellStyle name="20% - 강조색1 18 2" xfId="26"/>
    <cellStyle name="20% - 강조색1 18 2 2" xfId="2025"/>
    <cellStyle name="20% - 강조색1 18 3" xfId="2026"/>
    <cellStyle name="20% - 강조색1 18 4" xfId="2027"/>
    <cellStyle name="20% - 강조색1 19" xfId="27"/>
    <cellStyle name="20% - 강조색1 19 2" xfId="28"/>
    <cellStyle name="20% - 강조색1 19 2 2" xfId="2028"/>
    <cellStyle name="20% - 강조색1 19 3" xfId="2029"/>
    <cellStyle name="20% - 강조색1 19 4" xfId="2030"/>
    <cellStyle name="20% - 강조색1 2" xfId="29"/>
    <cellStyle name="20% - 강조색1 20" xfId="30"/>
    <cellStyle name="20% - 강조색1 20 2" xfId="2031"/>
    <cellStyle name="20% - 강조색1 21" xfId="2032"/>
    <cellStyle name="20% - 강조색1 22" xfId="2033"/>
    <cellStyle name="20% - 강조색1 23" xfId="2034"/>
    <cellStyle name="20% - 강조색1 24" xfId="2035"/>
    <cellStyle name="20% - 강조색1 3" xfId="31"/>
    <cellStyle name="20% - 강조색1 4" xfId="32"/>
    <cellStyle name="20% - 강조색1 5" xfId="33"/>
    <cellStyle name="20% - 강조색1 5 2" xfId="34"/>
    <cellStyle name="20% - 강조색1 5 2 2" xfId="35"/>
    <cellStyle name="20% - 강조색1 5 2 2 2" xfId="36"/>
    <cellStyle name="20% - 강조색1 5 2 2 2 2" xfId="37"/>
    <cellStyle name="20% - 강조색1 5 2 2 2 3" xfId="38"/>
    <cellStyle name="20% - 강조색1 5 2 2 2 3 2" xfId="39"/>
    <cellStyle name="20% - 강조색1 5 2 2 2 3 2 2" xfId="2036"/>
    <cellStyle name="20% - 강조색1 5 2 2 2 3 3" xfId="2037"/>
    <cellStyle name="20% - 강조색1 5 2 2 2 3 4" xfId="2038"/>
    <cellStyle name="20% - 강조색1 5 2 2 2 4" xfId="2039"/>
    <cellStyle name="20% - 강조색1 5 2 2 3" xfId="40"/>
    <cellStyle name="20% - 강조색1 5 2 2 4" xfId="41"/>
    <cellStyle name="20% - 강조색1 5 2 2 4 2" xfId="42"/>
    <cellStyle name="20% - 강조색1 5 2 2 4 2 2" xfId="2040"/>
    <cellStyle name="20% - 강조색1 5 2 2 4 3" xfId="2041"/>
    <cellStyle name="20% - 강조색1 5 2 2 4 4" xfId="2042"/>
    <cellStyle name="20% - 강조색1 5 2 2 5" xfId="2043"/>
    <cellStyle name="20% - 강조색1 5 2 3" xfId="43"/>
    <cellStyle name="20% - 강조색1 5 2 3 2" xfId="44"/>
    <cellStyle name="20% - 강조색1 5 2 3 3" xfId="45"/>
    <cellStyle name="20% - 강조색1 5 2 3 3 2" xfId="46"/>
    <cellStyle name="20% - 강조색1 5 2 3 3 2 2" xfId="2044"/>
    <cellStyle name="20% - 강조색1 5 2 3 3 3" xfId="2045"/>
    <cellStyle name="20% - 강조색1 5 2 3 3 4" xfId="2046"/>
    <cellStyle name="20% - 강조색1 5 2 3 4" xfId="2047"/>
    <cellStyle name="20% - 강조색1 5 2 4" xfId="47"/>
    <cellStyle name="20% - 강조색1 5 2 5" xfId="48"/>
    <cellStyle name="20% - 강조색1 5 2 5 2" xfId="49"/>
    <cellStyle name="20% - 강조색1 5 2 5 2 2" xfId="2048"/>
    <cellStyle name="20% - 강조색1 5 2 5 3" xfId="2049"/>
    <cellStyle name="20% - 강조색1 5 2 5 4" xfId="2050"/>
    <cellStyle name="20% - 강조색1 5 2 6" xfId="2051"/>
    <cellStyle name="20% - 강조색1 5 3" xfId="50"/>
    <cellStyle name="20% - 강조색1 5 3 2" xfId="51"/>
    <cellStyle name="20% - 강조색1 5 3 2 2" xfId="52"/>
    <cellStyle name="20% - 강조색1 5 3 2 3" xfId="53"/>
    <cellStyle name="20% - 강조색1 5 3 2 3 2" xfId="54"/>
    <cellStyle name="20% - 강조색1 5 3 2 3 2 2" xfId="2052"/>
    <cellStyle name="20% - 강조색1 5 3 2 3 3" xfId="2053"/>
    <cellStyle name="20% - 강조색1 5 3 2 3 4" xfId="2054"/>
    <cellStyle name="20% - 강조색1 5 3 2 4" xfId="2055"/>
    <cellStyle name="20% - 강조색1 5 3 3" xfId="55"/>
    <cellStyle name="20% - 강조색1 5 3 4" xfId="56"/>
    <cellStyle name="20% - 강조색1 5 3 4 2" xfId="57"/>
    <cellStyle name="20% - 강조색1 5 3 4 2 2" xfId="2056"/>
    <cellStyle name="20% - 강조색1 5 3 4 3" xfId="2057"/>
    <cellStyle name="20% - 강조색1 5 3 4 4" xfId="2058"/>
    <cellStyle name="20% - 강조색1 5 3 5" xfId="2059"/>
    <cellStyle name="20% - 강조색1 5 4" xfId="58"/>
    <cellStyle name="20% - 강조색1 5 4 2" xfId="59"/>
    <cellStyle name="20% - 강조색1 5 4 3" xfId="60"/>
    <cellStyle name="20% - 강조색1 5 4 3 2" xfId="61"/>
    <cellStyle name="20% - 강조색1 5 4 3 2 2" xfId="2060"/>
    <cellStyle name="20% - 강조색1 5 4 3 3" xfId="2061"/>
    <cellStyle name="20% - 강조색1 5 4 3 4" xfId="2062"/>
    <cellStyle name="20% - 강조색1 5 4 4" xfId="2063"/>
    <cellStyle name="20% - 강조색1 5 5" xfId="62"/>
    <cellStyle name="20% - 강조색1 5 6" xfId="63"/>
    <cellStyle name="20% - 강조색1 5 6 2" xfId="64"/>
    <cellStyle name="20% - 강조색1 5 6 2 2" xfId="2064"/>
    <cellStyle name="20% - 강조색1 5 6 3" xfId="2065"/>
    <cellStyle name="20% - 강조색1 5 6 4" xfId="2066"/>
    <cellStyle name="20% - 강조색1 5 7" xfId="2067"/>
    <cellStyle name="20% - 강조색1 6" xfId="65"/>
    <cellStyle name="20% - 강조색1 6 2" xfId="66"/>
    <cellStyle name="20% - 강조색1 6 2 2" xfId="67"/>
    <cellStyle name="20% - 강조색1 6 2 2 2" xfId="68"/>
    <cellStyle name="20% - 강조색1 6 2 2 3" xfId="69"/>
    <cellStyle name="20% - 강조색1 6 2 2 3 2" xfId="70"/>
    <cellStyle name="20% - 강조색1 6 2 2 3 2 2" xfId="2068"/>
    <cellStyle name="20% - 강조색1 6 2 2 3 3" xfId="2069"/>
    <cellStyle name="20% - 강조색1 6 2 2 3 4" xfId="2070"/>
    <cellStyle name="20% - 강조색1 6 2 2 4" xfId="2071"/>
    <cellStyle name="20% - 강조색1 6 2 3" xfId="71"/>
    <cellStyle name="20% - 강조색1 6 2 4" xfId="72"/>
    <cellStyle name="20% - 강조색1 6 2 4 2" xfId="73"/>
    <cellStyle name="20% - 강조색1 6 2 4 2 2" xfId="2072"/>
    <cellStyle name="20% - 강조색1 6 2 4 3" xfId="2073"/>
    <cellStyle name="20% - 강조색1 6 2 4 4" xfId="2074"/>
    <cellStyle name="20% - 강조색1 6 2 5" xfId="2075"/>
    <cellStyle name="20% - 강조색1 6 3" xfId="74"/>
    <cellStyle name="20% - 강조색1 6 3 2" xfId="75"/>
    <cellStyle name="20% - 강조색1 6 3 3" xfId="76"/>
    <cellStyle name="20% - 강조색1 6 3 3 2" xfId="77"/>
    <cellStyle name="20% - 강조색1 6 3 3 2 2" xfId="2076"/>
    <cellStyle name="20% - 강조색1 6 3 3 3" xfId="2077"/>
    <cellStyle name="20% - 강조색1 6 3 3 4" xfId="2078"/>
    <cellStyle name="20% - 강조색1 6 3 4" xfId="2079"/>
    <cellStyle name="20% - 강조색1 6 4" xfId="78"/>
    <cellStyle name="20% - 강조색1 6 5" xfId="79"/>
    <cellStyle name="20% - 강조색1 6 5 2" xfId="80"/>
    <cellStyle name="20% - 강조색1 6 5 2 2" xfId="2080"/>
    <cellStyle name="20% - 강조색1 6 5 3" xfId="2081"/>
    <cellStyle name="20% - 강조색1 6 5 4" xfId="2082"/>
    <cellStyle name="20% - 강조색1 6 6" xfId="2083"/>
    <cellStyle name="20% - 강조색1 7" xfId="81"/>
    <cellStyle name="20% - 강조색1 7 2" xfId="82"/>
    <cellStyle name="20% - 강조색1 7 2 2" xfId="83"/>
    <cellStyle name="20% - 강조색1 7 2 2 2" xfId="84"/>
    <cellStyle name="20% - 강조색1 7 2 2 3" xfId="85"/>
    <cellStyle name="20% - 강조색1 7 2 2 3 2" xfId="86"/>
    <cellStyle name="20% - 강조색1 7 2 2 3 2 2" xfId="2084"/>
    <cellStyle name="20% - 강조색1 7 2 2 3 3" xfId="2085"/>
    <cellStyle name="20% - 강조색1 7 2 2 3 4" xfId="2086"/>
    <cellStyle name="20% - 강조색1 7 2 2 4" xfId="2087"/>
    <cellStyle name="20% - 강조색1 7 2 3" xfId="87"/>
    <cellStyle name="20% - 강조색1 7 2 4" xfId="88"/>
    <cellStyle name="20% - 강조색1 7 2 4 2" xfId="89"/>
    <cellStyle name="20% - 강조색1 7 2 4 2 2" xfId="2088"/>
    <cellStyle name="20% - 강조색1 7 2 4 3" xfId="2089"/>
    <cellStyle name="20% - 강조색1 7 2 4 4" xfId="2090"/>
    <cellStyle name="20% - 강조색1 7 2 5" xfId="2091"/>
    <cellStyle name="20% - 강조색1 7 3" xfId="90"/>
    <cellStyle name="20% - 강조색1 7 3 2" xfId="91"/>
    <cellStyle name="20% - 강조색1 7 3 3" xfId="92"/>
    <cellStyle name="20% - 강조색1 7 3 3 2" xfId="93"/>
    <cellStyle name="20% - 강조색1 7 3 3 2 2" xfId="2092"/>
    <cellStyle name="20% - 강조색1 7 3 3 3" xfId="2093"/>
    <cellStyle name="20% - 강조색1 7 3 3 4" xfId="2094"/>
    <cellStyle name="20% - 강조색1 7 3 4" xfId="2095"/>
    <cellStyle name="20% - 강조색1 7 4" xfId="94"/>
    <cellStyle name="20% - 강조색1 7 5" xfId="95"/>
    <cellStyle name="20% - 강조색1 7 5 2" xfId="96"/>
    <cellStyle name="20% - 강조색1 7 5 2 2" xfId="2096"/>
    <cellStyle name="20% - 강조색1 7 5 3" xfId="2097"/>
    <cellStyle name="20% - 강조색1 7 5 4" xfId="2098"/>
    <cellStyle name="20% - 강조색1 7 6" xfId="2099"/>
    <cellStyle name="20% - 강조색1 8" xfId="97"/>
    <cellStyle name="20% - 강조색1 8 2" xfId="98"/>
    <cellStyle name="20% - 강조색1 8 2 2" xfId="99"/>
    <cellStyle name="20% - 강조색1 8 2 2 2" xfId="100"/>
    <cellStyle name="20% - 강조색1 8 2 2 3" xfId="101"/>
    <cellStyle name="20% - 강조색1 8 2 2 3 2" xfId="102"/>
    <cellStyle name="20% - 강조색1 8 2 2 3 2 2" xfId="2100"/>
    <cellStyle name="20% - 강조색1 8 2 2 3 3" xfId="2101"/>
    <cellStyle name="20% - 강조색1 8 2 2 3 4" xfId="2102"/>
    <cellStyle name="20% - 강조색1 8 2 2 4" xfId="2103"/>
    <cellStyle name="20% - 강조색1 8 2 3" xfId="103"/>
    <cellStyle name="20% - 강조색1 8 2 4" xfId="104"/>
    <cellStyle name="20% - 강조색1 8 2 4 2" xfId="105"/>
    <cellStyle name="20% - 강조색1 8 2 4 2 2" xfId="2104"/>
    <cellStyle name="20% - 강조색1 8 2 4 3" xfId="2105"/>
    <cellStyle name="20% - 강조색1 8 2 4 4" xfId="2106"/>
    <cellStyle name="20% - 강조색1 8 2 5" xfId="2107"/>
    <cellStyle name="20% - 강조색1 8 3" xfId="106"/>
    <cellStyle name="20% - 강조색1 8 3 2" xfId="107"/>
    <cellStyle name="20% - 강조색1 8 3 3" xfId="108"/>
    <cellStyle name="20% - 강조색1 8 3 3 2" xfId="109"/>
    <cellStyle name="20% - 강조색1 8 3 3 2 2" xfId="2108"/>
    <cellStyle name="20% - 강조색1 8 3 3 3" xfId="2109"/>
    <cellStyle name="20% - 강조색1 8 3 3 4" xfId="2110"/>
    <cellStyle name="20% - 강조색1 8 3 4" xfId="2111"/>
    <cellStyle name="20% - 강조색1 8 4" xfId="110"/>
    <cellStyle name="20% - 강조색1 8 5" xfId="111"/>
    <cellStyle name="20% - 강조색1 8 5 2" xfId="112"/>
    <cellStyle name="20% - 강조색1 8 5 2 2" xfId="2112"/>
    <cellStyle name="20% - 강조색1 8 5 3" xfId="2113"/>
    <cellStyle name="20% - 강조색1 8 5 4" xfId="2114"/>
    <cellStyle name="20% - 강조색1 8 6" xfId="2115"/>
    <cellStyle name="20% - 강조색1 9" xfId="113"/>
    <cellStyle name="20% - 강조색1 9 2" xfId="114"/>
    <cellStyle name="20% - 강조색1 9 2 2" xfId="115"/>
    <cellStyle name="20% - 강조색1 9 2 3" xfId="116"/>
    <cellStyle name="20% - 강조색1 9 2 3 2" xfId="117"/>
    <cellStyle name="20% - 강조색1 9 2 3 2 2" xfId="2116"/>
    <cellStyle name="20% - 강조색1 9 2 3 3" xfId="2117"/>
    <cellStyle name="20% - 강조색1 9 2 3 4" xfId="2118"/>
    <cellStyle name="20% - 강조색1 9 2 4" xfId="2119"/>
    <cellStyle name="20% - 강조색1 9 3" xfId="118"/>
    <cellStyle name="20% - 강조색1 9 4" xfId="119"/>
    <cellStyle name="20% - 강조색1 9 4 2" xfId="120"/>
    <cellStyle name="20% - 강조색1 9 4 2 2" xfId="2120"/>
    <cellStyle name="20% - 강조색1 9 4 3" xfId="2121"/>
    <cellStyle name="20% - 강조색1 9 4 4" xfId="2122"/>
    <cellStyle name="20% - 강조색1 9 5" xfId="2123"/>
    <cellStyle name="20% - 강조색2" xfId="3887" builtinId="34" customBuiltin="1"/>
    <cellStyle name="20% - 강조색2 10" xfId="121"/>
    <cellStyle name="20% - 강조색2 10 2" xfId="122"/>
    <cellStyle name="20% - 강조색2 10 3" xfId="123"/>
    <cellStyle name="20% - 강조색2 10 3 2" xfId="124"/>
    <cellStyle name="20% - 강조색2 10 3 2 2" xfId="2124"/>
    <cellStyle name="20% - 강조색2 10 3 3" xfId="2125"/>
    <cellStyle name="20% - 강조색2 10 3 4" xfId="2126"/>
    <cellStyle name="20% - 강조색2 10 4" xfId="2127"/>
    <cellStyle name="20% - 강조색2 11" xfId="125"/>
    <cellStyle name="20% - 강조색2 12" xfId="126"/>
    <cellStyle name="20% - 강조색2 13" xfId="127"/>
    <cellStyle name="20% - 강조색2 13 2" xfId="128"/>
    <cellStyle name="20% - 강조색2 13 3" xfId="129"/>
    <cellStyle name="20% - 강조색2 13 3 2" xfId="130"/>
    <cellStyle name="20% - 강조색2 13 3 2 2" xfId="2128"/>
    <cellStyle name="20% - 강조색2 13 3 3" xfId="2129"/>
    <cellStyle name="20% - 강조색2 13 3 4" xfId="2130"/>
    <cellStyle name="20% - 강조색2 13 4" xfId="131"/>
    <cellStyle name="20% - 강조색2 13 4 2" xfId="2131"/>
    <cellStyle name="20% - 강조색2 13 5" xfId="2132"/>
    <cellStyle name="20% - 강조색2 13 6" xfId="2133"/>
    <cellStyle name="20% - 강조색2 14" xfId="132"/>
    <cellStyle name="20% - 강조색2 14 2" xfId="133"/>
    <cellStyle name="20% - 강조색2 14 3" xfId="134"/>
    <cellStyle name="20% - 강조색2 14 3 2" xfId="135"/>
    <cellStyle name="20% - 강조색2 14 3 2 2" xfId="2134"/>
    <cellStyle name="20% - 강조색2 14 3 3" xfId="2135"/>
    <cellStyle name="20% - 강조색2 14 3 4" xfId="2136"/>
    <cellStyle name="20% - 강조색2 14 4" xfId="136"/>
    <cellStyle name="20% - 강조색2 14 4 2" xfId="2137"/>
    <cellStyle name="20% - 강조색2 14 5" xfId="2138"/>
    <cellStyle name="20% - 강조색2 14 6" xfId="2139"/>
    <cellStyle name="20% - 강조색2 15" xfId="137"/>
    <cellStyle name="20% - 강조색2 16" xfId="138"/>
    <cellStyle name="20% - 강조색2 16 2" xfId="139"/>
    <cellStyle name="20% - 강조색2 16 2 2" xfId="140"/>
    <cellStyle name="20% - 강조색2 16 2 2 2" xfId="2140"/>
    <cellStyle name="20% - 강조색2 16 2 3" xfId="2141"/>
    <cellStyle name="20% - 강조색2 16 2 4" xfId="2142"/>
    <cellStyle name="20% - 강조색2 16 3" xfId="141"/>
    <cellStyle name="20% - 강조색2 16 3 2" xfId="2143"/>
    <cellStyle name="20% - 강조색2 16 4" xfId="2144"/>
    <cellStyle name="20% - 강조색2 16 5" xfId="2145"/>
    <cellStyle name="20% - 강조색2 17" xfId="142"/>
    <cellStyle name="20% - 강조색2 17 2" xfId="143"/>
    <cellStyle name="20% - 강조색2 17 2 2" xfId="2146"/>
    <cellStyle name="20% - 강조색2 17 3" xfId="2147"/>
    <cellStyle name="20% - 강조색2 17 4" xfId="2148"/>
    <cellStyle name="20% - 강조색2 18" xfId="144"/>
    <cellStyle name="20% - 강조색2 18 2" xfId="145"/>
    <cellStyle name="20% - 강조색2 18 2 2" xfId="2149"/>
    <cellStyle name="20% - 강조색2 18 3" xfId="2150"/>
    <cellStyle name="20% - 강조색2 18 4" xfId="2151"/>
    <cellStyle name="20% - 강조색2 19" xfId="146"/>
    <cellStyle name="20% - 강조색2 19 2" xfId="147"/>
    <cellStyle name="20% - 강조색2 19 2 2" xfId="2152"/>
    <cellStyle name="20% - 강조색2 19 3" xfId="2153"/>
    <cellStyle name="20% - 강조색2 19 4" xfId="2154"/>
    <cellStyle name="20% - 강조색2 2" xfId="148"/>
    <cellStyle name="20% - 강조색2 20" xfId="149"/>
    <cellStyle name="20% - 강조색2 20 2" xfId="2155"/>
    <cellStyle name="20% - 강조색2 21" xfId="2156"/>
    <cellStyle name="20% - 강조색2 22" xfId="2157"/>
    <cellStyle name="20% - 강조색2 23" xfId="2158"/>
    <cellStyle name="20% - 강조색2 24" xfId="2159"/>
    <cellStyle name="20% - 강조색2 3" xfId="150"/>
    <cellStyle name="20% - 강조색2 4" xfId="151"/>
    <cellStyle name="20% - 강조색2 5" xfId="152"/>
    <cellStyle name="20% - 강조색2 5 2" xfId="153"/>
    <cellStyle name="20% - 강조색2 5 2 2" xfId="154"/>
    <cellStyle name="20% - 강조색2 5 2 2 2" xfId="155"/>
    <cellStyle name="20% - 강조색2 5 2 2 2 2" xfId="156"/>
    <cellStyle name="20% - 강조색2 5 2 2 2 3" xfId="157"/>
    <cellStyle name="20% - 강조색2 5 2 2 2 3 2" xfId="158"/>
    <cellStyle name="20% - 강조색2 5 2 2 2 3 2 2" xfId="2160"/>
    <cellStyle name="20% - 강조색2 5 2 2 2 3 3" xfId="2161"/>
    <cellStyle name="20% - 강조색2 5 2 2 2 3 4" xfId="2162"/>
    <cellStyle name="20% - 강조색2 5 2 2 2 4" xfId="2163"/>
    <cellStyle name="20% - 강조색2 5 2 2 3" xfId="159"/>
    <cellStyle name="20% - 강조색2 5 2 2 4" xfId="160"/>
    <cellStyle name="20% - 강조색2 5 2 2 4 2" xfId="161"/>
    <cellStyle name="20% - 강조색2 5 2 2 4 2 2" xfId="2164"/>
    <cellStyle name="20% - 강조색2 5 2 2 4 3" xfId="2165"/>
    <cellStyle name="20% - 강조색2 5 2 2 4 4" xfId="2166"/>
    <cellStyle name="20% - 강조색2 5 2 2 5" xfId="2167"/>
    <cellStyle name="20% - 강조색2 5 2 3" xfId="162"/>
    <cellStyle name="20% - 강조색2 5 2 3 2" xfId="163"/>
    <cellStyle name="20% - 강조색2 5 2 3 3" xfId="164"/>
    <cellStyle name="20% - 강조색2 5 2 3 3 2" xfId="165"/>
    <cellStyle name="20% - 강조색2 5 2 3 3 2 2" xfId="2168"/>
    <cellStyle name="20% - 강조색2 5 2 3 3 3" xfId="2169"/>
    <cellStyle name="20% - 강조색2 5 2 3 3 4" xfId="2170"/>
    <cellStyle name="20% - 강조색2 5 2 3 4" xfId="2171"/>
    <cellStyle name="20% - 강조색2 5 2 4" xfId="166"/>
    <cellStyle name="20% - 강조색2 5 2 5" xfId="167"/>
    <cellStyle name="20% - 강조색2 5 2 5 2" xfId="168"/>
    <cellStyle name="20% - 강조색2 5 2 5 2 2" xfId="2172"/>
    <cellStyle name="20% - 강조색2 5 2 5 3" xfId="2173"/>
    <cellStyle name="20% - 강조색2 5 2 5 4" xfId="2174"/>
    <cellStyle name="20% - 강조색2 5 2 6" xfId="2175"/>
    <cellStyle name="20% - 강조색2 5 3" xfId="169"/>
    <cellStyle name="20% - 강조색2 5 3 2" xfId="170"/>
    <cellStyle name="20% - 강조색2 5 3 2 2" xfId="171"/>
    <cellStyle name="20% - 강조색2 5 3 2 3" xfId="172"/>
    <cellStyle name="20% - 강조색2 5 3 2 3 2" xfId="173"/>
    <cellStyle name="20% - 강조색2 5 3 2 3 2 2" xfId="2176"/>
    <cellStyle name="20% - 강조색2 5 3 2 3 3" xfId="2177"/>
    <cellStyle name="20% - 강조색2 5 3 2 3 4" xfId="2178"/>
    <cellStyle name="20% - 강조색2 5 3 2 4" xfId="2179"/>
    <cellStyle name="20% - 강조색2 5 3 3" xfId="174"/>
    <cellStyle name="20% - 강조색2 5 3 4" xfId="175"/>
    <cellStyle name="20% - 강조색2 5 3 4 2" xfId="176"/>
    <cellStyle name="20% - 강조색2 5 3 4 2 2" xfId="2180"/>
    <cellStyle name="20% - 강조색2 5 3 4 3" xfId="2181"/>
    <cellStyle name="20% - 강조색2 5 3 4 4" xfId="2182"/>
    <cellStyle name="20% - 강조색2 5 3 5" xfId="2183"/>
    <cellStyle name="20% - 강조색2 5 4" xfId="177"/>
    <cellStyle name="20% - 강조색2 5 4 2" xfId="178"/>
    <cellStyle name="20% - 강조색2 5 4 3" xfId="179"/>
    <cellStyle name="20% - 강조색2 5 4 3 2" xfId="180"/>
    <cellStyle name="20% - 강조색2 5 4 3 2 2" xfId="2184"/>
    <cellStyle name="20% - 강조색2 5 4 3 3" xfId="2185"/>
    <cellStyle name="20% - 강조색2 5 4 3 4" xfId="2186"/>
    <cellStyle name="20% - 강조색2 5 4 4" xfId="2187"/>
    <cellStyle name="20% - 강조색2 5 5" xfId="181"/>
    <cellStyle name="20% - 강조색2 5 6" xfId="182"/>
    <cellStyle name="20% - 강조색2 5 6 2" xfId="183"/>
    <cellStyle name="20% - 강조색2 5 6 2 2" xfId="2188"/>
    <cellStyle name="20% - 강조색2 5 6 3" xfId="2189"/>
    <cellStyle name="20% - 강조색2 5 6 4" xfId="2190"/>
    <cellStyle name="20% - 강조색2 5 7" xfId="2191"/>
    <cellStyle name="20% - 강조색2 6" xfId="184"/>
    <cellStyle name="20% - 강조색2 6 2" xfId="185"/>
    <cellStyle name="20% - 강조색2 6 2 2" xfId="186"/>
    <cellStyle name="20% - 강조색2 6 2 2 2" xfId="187"/>
    <cellStyle name="20% - 강조색2 6 2 2 3" xfId="188"/>
    <cellStyle name="20% - 강조색2 6 2 2 3 2" xfId="189"/>
    <cellStyle name="20% - 강조색2 6 2 2 3 2 2" xfId="2192"/>
    <cellStyle name="20% - 강조색2 6 2 2 3 3" xfId="2193"/>
    <cellStyle name="20% - 강조색2 6 2 2 3 4" xfId="2194"/>
    <cellStyle name="20% - 강조색2 6 2 2 4" xfId="2195"/>
    <cellStyle name="20% - 강조색2 6 2 3" xfId="190"/>
    <cellStyle name="20% - 강조색2 6 2 4" xfId="191"/>
    <cellStyle name="20% - 강조색2 6 2 4 2" xfId="192"/>
    <cellStyle name="20% - 강조색2 6 2 4 2 2" xfId="2196"/>
    <cellStyle name="20% - 강조색2 6 2 4 3" xfId="2197"/>
    <cellStyle name="20% - 강조색2 6 2 4 4" xfId="2198"/>
    <cellStyle name="20% - 강조색2 6 2 5" xfId="2199"/>
    <cellStyle name="20% - 강조색2 6 3" xfId="193"/>
    <cellStyle name="20% - 강조색2 6 3 2" xfId="194"/>
    <cellStyle name="20% - 강조색2 6 3 3" xfId="195"/>
    <cellStyle name="20% - 강조색2 6 3 3 2" xfId="196"/>
    <cellStyle name="20% - 강조색2 6 3 3 2 2" xfId="2200"/>
    <cellStyle name="20% - 강조색2 6 3 3 3" xfId="2201"/>
    <cellStyle name="20% - 강조색2 6 3 3 4" xfId="2202"/>
    <cellStyle name="20% - 강조색2 6 3 4" xfId="2203"/>
    <cellStyle name="20% - 강조색2 6 4" xfId="197"/>
    <cellStyle name="20% - 강조색2 6 5" xfId="198"/>
    <cellStyle name="20% - 강조색2 6 5 2" xfId="199"/>
    <cellStyle name="20% - 강조색2 6 5 2 2" xfId="2204"/>
    <cellStyle name="20% - 강조색2 6 5 3" xfId="2205"/>
    <cellStyle name="20% - 강조색2 6 5 4" xfId="2206"/>
    <cellStyle name="20% - 강조색2 6 6" xfId="2207"/>
    <cellStyle name="20% - 강조색2 7" xfId="200"/>
    <cellStyle name="20% - 강조색2 7 2" xfId="201"/>
    <cellStyle name="20% - 강조색2 7 2 2" xfId="202"/>
    <cellStyle name="20% - 강조색2 7 2 2 2" xfId="203"/>
    <cellStyle name="20% - 강조색2 7 2 2 3" xfId="204"/>
    <cellStyle name="20% - 강조색2 7 2 2 3 2" xfId="205"/>
    <cellStyle name="20% - 강조색2 7 2 2 3 2 2" xfId="2208"/>
    <cellStyle name="20% - 강조색2 7 2 2 3 3" xfId="2209"/>
    <cellStyle name="20% - 강조색2 7 2 2 3 4" xfId="2210"/>
    <cellStyle name="20% - 강조색2 7 2 2 4" xfId="2211"/>
    <cellStyle name="20% - 강조색2 7 2 3" xfId="206"/>
    <cellStyle name="20% - 강조색2 7 2 4" xfId="207"/>
    <cellStyle name="20% - 강조색2 7 2 4 2" xfId="208"/>
    <cellStyle name="20% - 강조색2 7 2 4 2 2" xfId="2212"/>
    <cellStyle name="20% - 강조색2 7 2 4 3" xfId="2213"/>
    <cellStyle name="20% - 강조색2 7 2 4 4" xfId="2214"/>
    <cellStyle name="20% - 강조색2 7 2 5" xfId="2215"/>
    <cellStyle name="20% - 강조색2 7 3" xfId="209"/>
    <cellStyle name="20% - 강조색2 7 3 2" xfId="210"/>
    <cellStyle name="20% - 강조색2 7 3 3" xfId="211"/>
    <cellStyle name="20% - 강조색2 7 3 3 2" xfId="212"/>
    <cellStyle name="20% - 강조색2 7 3 3 2 2" xfId="2216"/>
    <cellStyle name="20% - 강조색2 7 3 3 3" xfId="2217"/>
    <cellStyle name="20% - 강조색2 7 3 3 4" xfId="2218"/>
    <cellStyle name="20% - 강조색2 7 3 4" xfId="2219"/>
    <cellStyle name="20% - 강조색2 7 4" xfId="213"/>
    <cellStyle name="20% - 강조색2 7 5" xfId="214"/>
    <cellStyle name="20% - 강조색2 7 5 2" xfId="215"/>
    <cellStyle name="20% - 강조색2 7 5 2 2" xfId="2220"/>
    <cellStyle name="20% - 강조색2 7 5 3" xfId="2221"/>
    <cellStyle name="20% - 강조색2 7 5 4" xfId="2222"/>
    <cellStyle name="20% - 강조색2 7 6" xfId="2223"/>
    <cellStyle name="20% - 강조색2 8" xfId="216"/>
    <cellStyle name="20% - 강조색2 8 2" xfId="217"/>
    <cellStyle name="20% - 강조색2 8 2 2" xfId="218"/>
    <cellStyle name="20% - 강조색2 8 2 2 2" xfId="219"/>
    <cellStyle name="20% - 강조색2 8 2 2 3" xfId="220"/>
    <cellStyle name="20% - 강조색2 8 2 2 3 2" xfId="221"/>
    <cellStyle name="20% - 강조색2 8 2 2 3 2 2" xfId="2224"/>
    <cellStyle name="20% - 강조색2 8 2 2 3 3" xfId="2225"/>
    <cellStyle name="20% - 강조색2 8 2 2 3 4" xfId="2226"/>
    <cellStyle name="20% - 강조색2 8 2 2 4" xfId="2227"/>
    <cellStyle name="20% - 강조색2 8 2 3" xfId="222"/>
    <cellStyle name="20% - 강조색2 8 2 4" xfId="223"/>
    <cellStyle name="20% - 강조색2 8 2 4 2" xfId="224"/>
    <cellStyle name="20% - 강조색2 8 2 4 2 2" xfId="2228"/>
    <cellStyle name="20% - 강조색2 8 2 4 3" xfId="2229"/>
    <cellStyle name="20% - 강조색2 8 2 4 4" xfId="2230"/>
    <cellStyle name="20% - 강조색2 8 2 5" xfId="2231"/>
    <cellStyle name="20% - 강조색2 8 3" xfId="225"/>
    <cellStyle name="20% - 강조색2 8 3 2" xfId="226"/>
    <cellStyle name="20% - 강조색2 8 3 3" xfId="227"/>
    <cellStyle name="20% - 강조색2 8 3 3 2" xfId="228"/>
    <cellStyle name="20% - 강조색2 8 3 3 2 2" xfId="2232"/>
    <cellStyle name="20% - 강조색2 8 3 3 3" xfId="2233"/>
    <cellStyle name="20% - 강조색2 8 3 3 4" xfId="2234"/>
    <cellStyle name="20% - 강조색2 8 3 4" xfId="2235"/>
    <cellStyle name="20% - 강조색2 8 4" xfId="229"/>
    <cellStyle name="20% - 강조색2 8 5" xfId="230"/>
    <cellStyle name="20% - 강조색2 8 5 2" xfId="231"/>
    <cellStyle name="20% - 강조색2 8 5 2 2" xfId="2236"/>
    <cellStyle name="20% - 강조색2 8 5 3" xfId="2237"/>
    <cellStyle name="20% - 강조색2 8 5 4" xfId="2238"/>
    <cellStyle name="20% - 강조색2 8 6" xfId="2239"/>
    <cellStyle name="20% - 강조색2 9" xfId="232"/>
    <cellStyle name="20% - 강조색2 9 2" xfId="233"/>
    <cellStyle name="20% - 강조색2 9 2 2" xfId="234"/>
    <cellStyle name="20% - 강조색2 9 2 3" xfId="235"/>
    <cellStyle name="20% - 강조색2 9 2 3 2" xfId="236"/>
    <cellStyle name="20% - 강조색2 9 2 3 2 2" xfId="2240"/>
    <cellStyle name="20% - 강조색2 9 2 3 3" xfId="2241"/>
    <cellStyle name="20% - 강조색2 9 2 3 4" xfId="2242"/>
    <cellStyle name="20% - 강조색2 9 2 4" xfId="2243"/>
    <cellStyle name="20% - 강조색2 9 3" xfId="237"/>
    <cellStyle name="20% - 강조색2 9 4" xfId="238"/>
    <cellStyle name="20% - 강조색2 9 4 2" xfId="239"/>
    <cellStyle name="20% - 강조색2 9 4 2 2" xfId="2244"/>
    <cellStyle name="20% - 강조색2 9 4 3" xfId="2245"/>
    <cellStyle name="20% - 강조색2 9 4 4" xfId="2246"/>
    <cellStyle name="20% - 강조색2 9 5" xfId="2247"/>
    <cellStyle name="20% - 강조색3" xfId="3891" builtinId="38" customBuiltin="1"/>
    <cellStyle name="20% - 강조색3 10" xfId="240"/>
    <cellStyle name="20% - 강조색3 10 2" xfId="241"/>
    <cellStyle name="20% - 강조색3 10 3" xfId="242"/>
    <cellStyle name="20% - 강조색3 10 3 2" xfId="243"/>
    <cellStyle name="20% - 강조색3 10 3 2 2" xfId="2248"/>
    <cellStyle name="20% - 강조색3 10 3 3" xfId="2249"/>
    <cellStyle name="20% - 강조색3 10 3 4" xfId="2250"/>
    <cellStyle name="20% - 강조색3 10 4" xfId="2251"/>
    <cellStyle name="20% - 강조색3 11" xfId="244"/>
    <cellStyle name="20% - 강조색3 12" xfId="245"/>
    <cellStyle name="20% - 강조색3 13" xfId="246"/>
    <cellStyle name="20% - 강조색3 13 2" xfId="247"/>
    <cellStyle name="20% - 강조색3 13 3" xfId="248"/>
    <cellStyle name="20% - 강조색3 13 3 2" xfId="249"/>
    <cellStyle name="20% - 강조색3 13 3 2 2" xfId="2252"/>
    <cellStyle name="20% - 강조색3 13 3 3" xfId="2253"/>
    <cellStyle name="20% - 강조색3 13 3 4" xfId="2254"/>
    <cellStyle name="20% - 강조색3 13 4" xfId="250"/>
    <cellStyle name="20% - 강조색3 13 4 2" xfId="2255"/>
    <cellStyle name="20% - 강조색3 13 5" xfId="2256"/>
    <cellStyle name="20% - 강조색3 13 6" xfId="2257"/>
    <cellStyle name="20% - 강조색3 14" xfId="251"/>
    <cellStyle name="20% - 강조색3 14 2" xfId="252"/>
    <cellStyle name="20% - 강조색3 14 3" xfId="253"/>
    <cellStyle name="20% - 강조색3 14 3 2" xfId="254"/>
    <cellStyle name="20% - 강조색3 14 3 2 2" xfId="2258"/>
    <cellStyle name="20% - 강조색3 14 3 3" xfId="2259"/>
    <cellStyle name="20% - 강조색3 14 3 4" xfId="2260"/>
    <cellStyle name="20% - 강조색3 14 4" xfId="255"/>
    <cellStyle name="20% - 강조색3 14 4 2" xfId="2261"/>
    <cellStyle name="20% - 강조색3 14 5" xfId="2262"/>
    <cellStyle name="20% - 강조색3 14 6" xfId="2263"/>
    <cellStyle name="20% - 강조색3 15" xfId="256"/>
    <cellStyle name="20% - 강조색3 16" xfId="257"/>
    <cellStyle name="20% - 강조색3 16 2" xfId="258"/>
    <cellStyle name="20% - 강조색3 16 2 2" xfId="259"/>
    <cellStyle name="20% - 강조색3 16 2 2 2" xfId="2264"/>
    <cellStyle name="20% - 강조색3 16 2 3" xfId="2265"/>
    <cellStyle name="20% - 강조색3 16 2 4" xfId="2266"/>
    <cellStyle name="20% - 강조색3 16 3" xfId="260"/>
    <cellStyle name="20% - 강조색3 16 3 2" xfId="2267"/>
    <cellStyle name="20% - 강조색3 16 4" xfId="2268"/>
    <cellStyle name="20% - 강조색3 16 5" xfId="2269"/>
    <cellStyle name="20% - 강조색3 17" xfId="261"/>
    <cellStyle name="20% - 강조색3 17 2" xfId="262"/>
    <cellStyle name="20% - 강조색3 17 2 2" xfId="2270"/>
    <cellStyle name="20% - 강조색3 17 3" xfId="2271"/>
    <cellStyle name="20% - 강조색3 17 4" xfId="2272"/>
    <cellStyle name="20% - 강조색3 18" xfId="263"/>
    <cellStyle name="20% - 강조색3 18 2" xfId="264"/>
    <cellStyle name="20% - 강조색3 18 2 2" xfId="2273"/>
    <cellStyle name="20% - 강조색3 18 3" xfId="2274"/>
    <cellStyle name="20% - 강조색3 18 4" xfId="2275"/>
    <cellStyle name="20% - 강조색3 19" xfId="265"/>
    <cellStyle name="20% - 강조색3 19 2" xfId="266"/>
    <cellStyle name="20% - 강조색3 19 2 2" xfId="2276"/>
    <cellStyle name="20% - 강조색3 19 3" xfId="2277"/>
    <cellStyle name="20% - 강조색3 19 4" xfId="2278"/>
    <cellStyle name="20% - 강조색3 2" xfId="267"/>
    <cellStyle name="20% - 강조색3 20" xfId="268"/>
    <cellStyle name="20% - 강조색3 20 2" xfId="2279"/>
    <cellStyle name="20% - 강조색3 21" xfId="2280"/>
    <cellStyle name="20% - 강조색3 22" xfId="2281"/>
    <cellStyle name="20% - 강조색3 23" xfId="2282"/>
    <cellStyle name="20% - 강조색3 24" xfId="2283"/>
    <cellStyle name="20% - 강조색3 3" xfId="269"/>
    <cellStyle name="20% - 강조색3 4" xfId="270"/>
    <cellStyle name="20% - 강조색3 5" xfId="271"/>
    <cellStyle name="20% - 강조색3 5 2" xfId="272"/>
    <cellStyle name="20% - 강조색3 5 2 2" xfId="273"/>
    <cellStyle name="20% - 강조색3 5 2 2 2" xfId="274"/>
    <cellStyle name="20% - 강조색3 5 2 2 2 2" xfId="275"/>
    <cellStyle name="20% - 강조색3 5 2 2 2 3" xfId="276"/>
    <cellStyle name="20% - 강조색3 5 2 2 2 3 2" xfId="277"/>
    <cellStyle name="20% - 강조색3 5 2 2 2 3 2 2" xfId="2284"/>
    <cellStyle name="20% - 강조색3 5 2 2 2 3 3" xfId="2285"/>
    <cellStyle name="20% - 강조색3 5 2 2 2 3 4" xfId="2286"/>
    <cellStyle name="20% - 강조색3 5 2 2 2 4" xfId="2287"/>
    <cellStyle name="20% - 강조색3 5 2 2 3" xfId="278"/>
    <cellStyle name="20% - 강조색3 5 2 2 4" xfId="279"/>
    <cellStyle name="20% - 강조색3 5 2 2 4 2" xfId="280"/>
    <cellStyle name="20% - 강조색3 5 2 2 4 2 2" xfId="2288"/>
    <cellStyle name="20% - 강조색3 5 2 2 4 3" xfId="2289"/>
    <cellStyle name="20% - 강조색3 5 2 2 4 4" xfId="2290"/>
    <cellStyle name="20% - 강조색3 5 2 2 5" xfId="2291"/>
    <cellStyle name="20% - 강조색3 5 2 3" xfId="281"/>
    <cellStyle name="20% - 강조색3 5 2 3 2" xfId="282"/>
    <cellStyle name="20% - 강조색3 5 2 3 3" xfId="283"/>
    <cellStyle name="20% - 강조색3 5 2 3 3 2" xfId="284"/>
    <cellStyle name="20% - 강조색3 5 2 3 3 2 2" xfId="2292"/>
    <cellStyle name="20% - 강조색3 5 2 3 3 3" xfId="2293"/>
    <cellStyle name="20% - 강조색3 5 2 3 3 4" xfId="2294"/>
    <cellStyle name="20% - 강조색3 5 2 3 4" xfId="2295"/>
    <cellStyle name="20% - 강조색3 5 2 4" xfId="285"/>
    <cellStyle name="20% - 강조색3 5 2 5" xfId="286"/>
    <cellStyle name="20% - 강조색3 5 2 5 2" xfId="287"/>
    <cellStyle name="20% - 강조색3 5 2 5 2 2" xfId="2296"/>
    <cellStyle name="20% - 강조색3 5 2 5 3" xfId="2297"/>
    <cellStyle name="20% - 강조색3 5 2 5 4" xfId="2298"/>
    <cellStyle name="20% - 강조색3 5 2 6" xfId="2299"/>
    <cellStyle name="20% - 강조색3 5 3" xfId="288"/>
    <cellStyle name="20% - 강조색3 5 3 2" xfId="289"/>
    <cellStyle name="20% - 강조색3 5 3 2 2" xfId="290"/>
    <cellStyle name="20% - 강조색3 5 3 2 3" xfId="291"/>
    <cellStyle name="20% - 강조색3 5 3 2 3 2" xfId="292"/>
    <cellStyle name="20% - 강조색3 5 3 2 3 2 2" xfId="2300"/>
    <cellStyle name="20% - 강조색3 5 3 2 3 3" xfId="2301"/>
    <cellStyle name="20% - 강조색3 5 3 2 3 4" xfId="2302"/>
    <cellStyle name="20% - 강조색3 5 3 2 4" xfId="2303"/>
    <cellStyle name="20% - 강조색3 5 3 3" xfId="293"/>
    <cellStyle name="20% - 강조색3 5 3 4" xfId="294"/>
    <cellStyle name="20% - 강조색3 5 3 4 2" xfId="295"/>
    <cellStyle name="20% - 강조색3 5 3 4 2 2" xfId="2304"/>
    <cellStyle name="20% - 강조색3 5 3 4 3" xfId="2305"/>
    <cellStyle name="20% - 강조색3 5 3 4 4" xfId="2306"/>
    <cellStyle name="20% - 강조색3 5 3 5" xfId="2307"/>
    <cellStyle name="20% - 강조색3 5 4" xfId="296"/>
    <cellStyle name="20% - 강조색3 5 4 2" xfId="297"/>
    <cellStyle name="20% - 강조색3 5 4 3" xfId="298"/>
    <cellStyle name="20% - 강조색3 5 4 3 2" xfId="299"/>
    <cellStyle name="20% - 강조색3 5 4 3 2 2" xfId="2308"/>
    <cellStyle name="20% - 강조색3 5 4 3 3" xfId="2309"/>
    <cellStyle name="20% - 강조색3 5 4 3 4" xfId="2310"/>
    <cellStyle name="20% - 강조색3 5 4 4" xfId="2311"/>
    <cellStyle name="20% - 강조색3 5 5" xfId="300"/>
    <cellStyle name="20% - 강조색3 5 6" xfId="301"/>
    <cellStyle name="20% - 강조색3 5 6 2" xfId="302"/>
    <cellStyle name="20% - 강조색3 5 6 2 2" xfId="2312"/>
    <cellStyle name="20% - 강조색3 5 6 3" xfId="2313"/>
    <cellStyle name="20% - 강조색3 5 6 4" xfId="2314"/>
    <cellStyle name="20% - 강조색3 5 7" xfId="2315"/>
    <cellStyle name="20% - 강조색3 6" xfId="303"/>
    <cellStyle name="20% - 강조색3 6 2" xfId="304"/>
    <cellStyle name="20% - 강조색3 6 2 2" xfId="305"/>
    <cellStyle name="20% - 강조색3 6 2 2 2" xfId="306"/>
    <cellStyle name="20% - 강조색3 6 2 2 3" xfId="307"/>
    <cellStyle name="20% - 강조색3 6 2 2 3 2" xfId="308"/>
    <cellStyle name="20% - 강조색3 6 2 2 3 2 2" xfId="2316"/>
    <cellStyle name="20% - 강조색3 6 2 2 3 3" xfId="2317"/>
    <cellStyle name="20% - 강조색3 6 2 2 3 4" xfId="2318"/>
    <cellStyle name="20% - 강조색3 6 2 2 4" xfId="2319"/>
    <cellStyle name="20% - 강조색3 6 2 3" xfId="309"/>
    <cellStyle name="20% - 강조색3 6 2 4" xfId="310"/>
    <cellStyle name="20% - 강조색3 6 2 4 2" xfId="311"/>
    <cellStyle name="20% - 강조색3 6 2 4 2 2" xfId="2320"/>
    <cellStyle name="20% - 강조색3 6 2 4 3" xfId="2321"/>
    <cellStyle name="20% - 강조색3 6 2 4 4" xfId="2322"/>
    <cellStyle name="20% - 강조색3 6 2 5" xfId="2323"/>
    <cellStyle name="20% - 강조색3 6 3" xfId="312"/>
    <cellStyle name="20% - 강조색3 6 3 2" xfId="313"/>
    <cellStyle name="20% - 강조색3 6 3 3" xfId="314"/>
    <cellStyle name="20% - 강조색3 6 3 3 2" xfId="315"/>
    <cellStyle name="20% - 강조색3 6 3 3 2 2" xfId="2324"/>
    <cellStyle name="20% - 강조색3 6 3 3 3" xfId="2325"/>
    <cellStyle name="20% - 강조색3 6 3 3 4" xfId="2326"/>
    <cellStyle name="20% - 강조색3 6 3 4" xfId="2327"/>
    <cellStyle name="20% - 강조색3 6 4" xfId="316"/>
    <cellStyle name="20% - 강조색3 6 5" xfId="317"/>
    <cellStyle name="20% - 강조색3 6 5 2" xfId="318"/>
    <cellStyle name="20% - 강조색3 6 5 2 2" xfId="2328"/>
    <cellStyle name="20% - 강조색3 6 5 3" xfId="2329"/>
    <cellStyle name="20% - 강조색3 6 5 4" xfId="2330"/>
    <cellStyle name="20% - 강조색3 6 6" xfId="2331"/>
    <cellStyle name="20% - 강조색3 7" xfId="319"/>
    <cellStyle name="20% - 강조색3 7 2" xfId="320"/>
    <cellStyle name="20% - 강조색3 7 2 2" xfId="321"/>
    <cellStyle name="20% - 강조색3 7 2 2 2" xfId="322"/>
    <cellStyle name="20% - 강조색3 7 2 2 3" xfId="323"/>
    <cellStyle name="20% - 강조색3 7 2 2 3 2" xfId="324"/>
    <cellStyle name="20% - 강조색3 7 2 2 3 2 2" xfId="2332"/>
    <cellStyle name="20% - 강조색3 7 2 2 3 3" xfId="2333"/>
    <cellStyle name="20% - 강조색3 7 2 2 3 4" xfId="2334"/>
    <cellStyle name="20% - 강조색3 7 2 2 4" xfId="2335"/>
    <cellStyle name="20% - 강조색3 7 2 3" xfId="325"/>
    <cellStyle name="20% - 강조색3 7 2 4" xfId="326"/>
    <cellStyle name="20% - 강조색3 7 2 4 2" xfId="327"/>
    <cellStyle name="20% - 강조색3 7 2 4 2 2" xfId="2336"/>
    <cellStyle name="20% - 강조색3 7 2 4 3" xfId="2337"/>
    <cellStyle name="20% - 강조색3 7 2 4 4" xfId="2338"/>
    <cellStyle name="20% - 강조색3 7 2 5" xfId="2339"/>
    <cellStyle name="20% - 강조색3 7 3" xfId="328"/>
    <cellStyle name="20% - 강조색3 7 3 2" xfId="329"/>
    <cellStyle name="20% - 강조색3 7 3 3" xfId="330"/>
    <cellStyle name="20% - 강조색3 7 3 3 2" xfId="331"/>
    <cellStyle name="20% - 강조색3 7 3 3 2 2" xfId="2340"/>
    <cellStyle name="20% - 강조색3 7 3 3 3" xfId="2341"/>
    <cellStyle name="20% - 강조색3 7 3 3 4" xfId="2342"/>
    <cellStyle name="20% - 강조색3 7 3 4" xfId="2343"/>
    <cellStyle name="20% - 강조색3 7 4" xfId="332"/>
    <cellStyle name="20% - 강조색3 7 5" xfId="333"/>
    <cellStyle name="20% - 강조색3 7 5 2" xfId="334"/>
    <cellStyle name="20% - 강조색3 7 5 2 2" xfId="2344"/>
    <cellStyle name="20% - 강조색3 7 5 3" xfId="2345"/>
    <cellStyle name="20% - 강조색3 7 5 4" xfId="2346"/>
    <cellStyle name="20% - 강조색3 7 6" xfId="2347"/>
    <cellStyle name="20% - 강조색3 8" xfId="335"/>
    <cellStyle name="20% - 강조색3 8 2" xfId="336"/>
    <cellStyle name="20% - 강조색3 8 2 2" xfId="337"/>
    <cellStyle name="20% - 강조색3 8 2 2 2" xfId="338"/>
    <cellStyle name="20% - 강조색3 8 2 2 3" xfId="339"/>
    <cellStyle name="20% - 강조색3 8 2 2 3 2" xfId="340"/>
    <cellStyle name="20% - 강조색3 8 2 2 3 2 2" xfId="2348"/>
    <cellStyle name="20% - 강조색3 8 2 2 3 3" xfId="2349"/>
    <cellStyle name="20% - 강조색3 8 2 2 3 4" xfId="2350"/>
    <cellStyle name="20% - 강조색3 8 2 2 4" xfId="2351"/>
    <cellStyle name="20% - 강조색3 8 2 3" xfId="341"/>
    <cellStyle name="20% - 강조색3 8 2 4" xfId="342"/>
    <cellStyle name="20% - 강조색3 8 2 4 2" xfId="343"/>
    <cellStyle name="20% - 강조색3 8 2 4 2 2" xfId="2352"/>
    <cellStyle name="20% - 강조색3 8 2 4 3" xfId="2353"/>
    <cellStyle name="20% - 강조색3 8 2 4 4" xfId="2354"/>
    <cellStyle name="20% - 강조색3 8 2 5" xfId="2355"/>
    <cellStyle name="20% - 강조색3 8 3" xfId="344"/>
    <cellStyle name="20% - 강조색3 8 3 2" xfId="345"/>
    <cellStyle name="20% - 강조색3 8 3 3" xfId="346"/>
    <cellStyle name="20% - 강조색3 8 3 3 2" xfId="347"/>
    <cellStyle name="20% - 강조색3 8 3 3 2 2" xfId="2356"/>
    <cellStyle name="20% - 강조색3 8 3 3 3" xfId="2357"/>
    <cellStyle name="20% - 강조색3 8 3 3 4" xfId="2358"/>
    <cellStyle name="20% - 강조색3 8 3 4" xfId="2359"/>
    <cellStyle name="20% - 강조색3 8 4" xfId="348"/>
    <cellStyle name="20% - 강조색3 8 5" xfId="349"/>
    <cellStyle name="20% - 강조색3 8 5 2" xfId="350"/>
    <cellStyle name="20% - 강조색3 8 5 2 2" xfId="2360"/>
    <cellStyle name="20% - 강조색3 8 5 3" xfId="2361"/>
    <cellStyle name="20% - 강조색3 8 5 4" xfId="2362"/>
    <cellStyle name="20% - 강조색3 8 6" xfId="2363"/>
    <cellStyle name="20% - 강조색3 9" xfId="351"/>
    <cellStyle name="20% - 강조색3 9 2" xfId="352"/>
    <cellStyle name="20% - 강조색3 9 2 2" xfId="353"/>
    <cellStyle name="20% - 강조색3 9 2 3" xfId="354"/>
    <cellStyle name="20% - 강조색3 9 2 3 2" xfId="355"/>
    <cellStyle name="20% - 강조색3 9 2 3 2 2" xfId="2364"/>
    <cellStyle name="20% - 강조색3 9 2 3 3" xfId="2365"/>
    <cellStyle name="20% - 강조색3 9 2 3 4" xfId="2366"/>
    <cellStyle name="20% - 강조색3 9 2 4" xfId="2367"/>
    <cellStyle name="20% - 강조색3 9 3" xfId="356"/>
    <cellStyle name="20% - 강조색3 9 4" xfId="357"/>
    <cellStyle name="20% - 강조색3 9 4 2" xfId="358"/>
    <cellStyle name="20% - 강조색3 9 4 2 2" xfId="2368"/>
    <cellStyle name="20% - 강조색3 9 4 3" xfId="2369"/>
    <cellStyle name="20% - 강조색3 9 4 4" xfId="2370"/>
    <cellStyle name="20% - 강조색3 9 5" xfId="2371"/>
    <cellStyle name="20% - 강조색4" xfId="3895" builtinId="42" customBuiltin="1"/>
    <cellStyle name="20% - 강조색4 10" xfId="359"/>
    <cellStyle name="20% - 강조색4 10 2" xfId="360"/>
    <cellStyle name="20% - 강조색4 10 3" xfId="361"/>
    <cellStyle name="20% - 강조색4 10 3 2" xfId="362"/>
    <cellStyle name="20% - 강조색4 10 3 2 2" xfId="2372"/>
    <cellStyle name="20% - 강조색4 10 3 3" xfId="2373"/>
    <cellStyle name="20% - 강조색4 10 3 4" xfId="2374"/>
    <cellStyle name="20% - 강조색4 10 4" xfId="2375"/>
    <cellStyle name="20% - 강조색4 11" xfId="363"/>
    <cellStyle name="20% - 강조색4 12" xfId="364"/>
    <cellStyle name="20% - 강조색4 13" xfId="365"/>
    <cellStyle name="20% - 강조색4 13 2" xfId="366"/>
    <cellStyle name="20% - 강조색4 13 3" xfId="367"/>
    <cellStyle name="20% - 강조색4 13 3 2" xfId="368"/>
    <cellStyle name="20% - 강조색4 13 3 2 2" xfId="2376"/>
    <cellStyle name="20% - 강조색4 13 3 3" xfId="2377"/>
    <cellStyle name="20% - 강조색4 13 3 4" xfId="2378"/>
    <cellStyle name="20% - 강조색4 13 4" xfId="369"/>
    <cellStyle name="20% - 강조색4 13 4 2" xfId="2379"/>
    <cellStyle name="20% - 강조색4 13 5" xfId="2380"/>
    <cellStyle name="20% - 강조색4 13 6" xfId="2381"/>
    <cellStyle name="20% - 강조색4 14" xfId="370"/>
    <cellStyle name="20% - 강조색4 14 2" xfId="371"/>
    <cellStyle name="20% - 강조색4 14 3" xfId="372"/>
    <cellStyle name="20% - 강조색4 14 3 2" xfId="373"/>
    <cellStyle name="20% - 강조색4 14 3 2 2" xfId="2382"/>
    <cellStyle name="20% - 강조색4 14 3 3" xfId="2383"/>
    <cellStyle name="20% - 강조색4 14 3 4" xfId="2384"/>
    <cellStyle name="20% - 강조색4 14 4" xfId="374"/>
    <cellStyle name="20% - 강조색4 14 4 2" xfId="2385"/>
    <cellStyle name="20% - 강조색4 14 5" xfId="2386"/>
    <cellStyle name="20% - 강조색4 14 6" xfId="2387"/>
    <cellStyle name="20% - 강조색4 15" xfId="375"/>
    <cellStyle name="20% - 강조색4 16" xfId="376"/>
    <cellStyle name="20% - 강조색4 16 2" xfId="377"/>
    <cellStyle name="20% - 강조색4 16 2 2" xfId="378"/>
    <cellStyle name="20% - 강조색4 16 2 2 2" xfId="2388"/>
    <cellStyle name="20% - 강조색4 16 2 3" xfId="2389"/>
    <cellStyle name="20% - 강조색4 16 2 4" xfId="2390"/>
    <cellStyle name="20% - 강조색4 16 3" xfId="379"/>
    <cellStyle name="20% - 강조색4 16 3 2" xfId="2391"/>
    <cellStyle name="20% - 강조색4 16 4" xfId="2392"/>
    <cellStyle name="20% - 강조색4 16 5" xfId="2393"/>
    <cellStyle name="20% - 강조색4 17" xfId="380"/>
    <cellStyle name="20% - 강조색4 17 2" xfId="381"/>
    <cellStyle name="20% - 강조색4 17 2 2" xfId="2394"/>
    <cellStyle name="20% - 강조색4 17 3" xfId="2395"/>
    <cellStyle name="20% - 강조색4 17 4" xfId="2396"/>
    <cellStyle name="20% - 강조색4 18" xfId="382"/>
    <cellStyle name="20% - 강조색4 18 2" xfId="383"/>
    <cellStyle name="20% - 강조색4 18 2 2" xfId="2397"/>
    <cellStyle name="20% - 강조색4 18 3" xfId="2398"/>
    <cellStyle name="20% - 강조색4 18 4" xfId="2399"/>
    <cellStyle name="20% - 강조색4 19" xfId="384"/>
    <cellStyle name="20% - 강조색4 19 2" xfId="385"/>
    <cellStyle name="20% - 강조색4 19 2 2" xfId="2400"/>
    <cellStyle name="20% - 강조색4 19 3" xfId="2401"/>
    <cellStyle name="20% - 강조색4 19 4" xfId="2402"/>
    <cellStyle name="20% - 강조색4 2" xfId="386"/>
    <cellStyle name="20% - 강조색4 20" xfId="387"/>
    <cellStyle name="20% - 강조색4 20 2" xfId="2403"/>
    <cellStyle name="20% - 강조색4 21" xfId="2404"/>
    <cellStyle name="20% - 강조색4 22" xfId="2405"/>
    <cellStyle name="20% - 강조색4 23" xfId="2406"/>
    <cellStyle name="20% - 강조색4 24" xfId="2407"/>
    <cellStyle name="20% - 강조색4 3" xfId="388"/>
    <cellStyle name="20% - 강조색4 4" xfId="389"/>
    <cellStyle name="20% - 강조색4 5" xfId="390"/>
    <cellStyle name="20% - 강조색4 5 2" xfId="391"/>
    <cellStyle name="20% - 강조색4 5 2 2" xfId="392"/>
    <cellStyle name="20% - 강조색4 5 2 2 2" xfId="393"/>
    <cellStyle name="20% - 강조색4 5 2 2 2 2" xfId="394"/>
    <cellStyle name="20% - 강조색4 5 2 2 2 3" xfId="395"/>
    <cellStyle name="20% - 강조색4 5 2 2 2 3 2" xfId="396"/>
    <cellStyle name="20% - 강조색4 5 2 2 2 3 2 2" xfId="2408"/>
    <cellStyle name="20% - 강조색4 5 2 2 2 3 3" xfId="2409"/>
    <cellStyle name="20% - 강조색4 5 2 2 2 3 4" xfId="2410"/>
    <cellStyle name="20% - 강조색4 5 2 2 2 4" xfId="2411"/>
    <cellStyle name="20% - 강조색4 5 2 2 3" xfId="397"/>
    <cellStyle name="20% - 강조색4 5 2 2 4" xfId="398"/>
    <cellStyle name="20% - 강조색4 5 2 2 4 2" xfId="399"/>
    <cellStyle name="20% - 강조색4 5 2 2 4 2 2" xfId="2412"/>
    <cellStyle name="20% - 강조색4 5 2 2 4 3" xfId="2413"/>
    <cellStyle name="20% - 강조색4 5 2 2 4 4" xfId="2414"/>
    <cellStyle name="20% - 강조색4 5 2 2 5" xfId="2415"/>
    <cellStyle name="20% - 강조색4 5 2 3" xfId="400"/>
    <cellStyle name="20% - 강조색4 5 2 3 2" xfId="401"/>
    <cellStyle name="20% - 강조색4 5 2 3 3" xfId="402"/>
    <cellStyle name="20% - 강조색4 5 2 3 3 2" xfId="403"/>
    <cellStyle name="20% - 강조색4 5 2 3 3 2 2" xfId="2416"/>
    <cellStyle name="20% - 강조색4 5 2 3 3 3" xfId="2417"/>
    <cellStyle name="20% - 강조색4 5 2 3 3 4" xfId="2418"/>
    <cellStyle name="20% - 강조색4 5 2 3 4" xfId="2419"/>
    <cellStyle name="20% - 강조색4 5 2 4" xfId="404"/>
    <cellStyle name="20% - 강조색4 5 2 5" xfId="405"/>
    <cellStyle name="20% - 강조색4 5 2 5 2" xfId="406"/>
    <cellStyle name="20% - 강조색4 5 2 5 2 2" xfId="2420"/>
    <cellStyle name="20% - 강조색4 5 2 5 3" xfId="2421"/>
    <cellStyle name="20% - 강조색4 5 2 5 4" xfId="2422"/>
    <cellStyle name="20% - 강조색4 5 2 6" xfId="2423"/>
    <cellStyle name="20% - 강조색4 5 3" xfId="407"/>
    <cellStyle name="20% - 강조색4 5 3 2" xfId="408"/>
    <cellStyle name="20% - 강조색4 5 3 2 2" xfId="409"/>
    <cellStyle name="20% - 강조색4 5 3 2 3" xfId="410"/>
    <cellStyle name="20% - 강조색4 5 3 2 3 2" xfId="411"/>
    <cellStyle name="20% - 강조색4 5 3 2 3 2 2" xfId="2424"/>
    <cellStyle name="20% - 강조색4 5 3 2 3 3" xfId="2425"/>
    <cellStyle name="20% - 강조색4 5 3 2 3 4" xfId="2426"/>
    <cellStyle name="20% - 강조색4 5 3 2 4" xfId="2427"/>
    <cellStyle name="20% - 강조색4 5 3 3" xfId="412"/>
    <cellStyle name="20% - 강조색4 5 3 4" xfId="413"/>
    <cellStyle name="20% - 강조색4 5 3 4 2" xfId="414"/>
    <cellStyle name="20% - 강조색4 5 3 4 2 2" xfId="2428"/>
    <cellStyle name="20% - 강조색4 5 3 4 3" xfId="2429"/>
    <cellStyle name="20% - 강조색4 5 3 4 4" xfId="2430"/>
    <cellStyle name="20% - 강조색4 5 3 5" xfId="2431"/>
    <cellStyle name="20% - 강조색4 5 4" xfId="415"/>
    <cellStyle name="20% - 강조색4 5 4 2" xfId="416"/>
    <cellStyle name="20% - 강조색4 5 4 3" xfId="417"/>
    <cellStyle name="20% - 강조색4 5 4 3 2" xfId="418"/>
    <cellStyle name="20% - 강조색4 5 4 3 2 2" xfId="2432"/>
    <cellStyle name="20% - 강조색4 5 4 3 3" xfId="2433"/>
    <cellStyle name="20% - 강조색4 5 4 3 4" xfId="2434"/>
    <cellStyle name="20% - 강조색4 5 4 4" xfId="2435"/>
    <cellStyle name="20% - 강조색4 5 5" xfId="419"/>
    <cellStyle name="20% - 강조색4 5 6" xfId="420"/>
    <cellStyle name="20% - 강조색4 5 6 2" xfId="421"/>
    <cellStyle name="20% - 강조색4 5 6 2 2" xfId="2436"/>
    <cellStyle name="20% - 강조색4 5 6 3" xfId="2437"/>
    <cellStyle name="20% - 강조색4 5 6 4" xfId="2438"/>
    <cellStyle name="20% - 강조색4 5 7" xfId="2439"/>
    <cellStyle name="20% - 강조색4 6" xfId="422"/>
    <cellStyle name="20% - 강조색4 6 2" xfId="423"/>
    <cellStyle name="20% - 강조색4 6 2 2" xfId="424"/>
    <cellStyle name="20% - 강조색4 6 2 2 2" xfId="425"/>
    <cellStyle name="20% - 강조색4 6 2 2 3" xfId="426"/>
    <cellStyle name="20% - 강조색4 6 2 2 3 2" xfId="427"/>
    <cellStyle name="20% - 강조색4 6 2 2 3 2 2" xfId="2440"/>
    <cellStyle name="20% - 강조색4 6 2 2 3 3" xfId="2441"/>
    <cellStyle name="20% - 강조색4 6 2 2 3 4" xfId="2442"/>
    <cellStyle name="20% - 강조색4 6 2 2 4" xfId="2443"/>
    <cellStyle name="20% - 강조색4 6 2 3" xfId="428"/>
    <cellStyle name="20% - 강조색4 6 2 4" xfId="429"/>
    <cellStyle name="20% - 강조색4 6 2 4 2" xfId="430"/>
    <cellStyle name="20% - 강조색4 6 2 4 2 2" xfId="2444"/>
    <cellStyle name="20% - 강조색4 6 2 4 3" xfId="2445"/>
    <cellStyle name="20% - 강조색4 6 2 4 4" xfId="2446"/>
    <cellStyle name="20% - 강조색4 6 2 5" xfId="2447"/>
    <cellStyle name="20% - 강조색4 6 3" xfId="431"/>
    <cellStyle name="20% - 강조색4 6 3 2" xfId="432"/>
    <cellStyle name="20% - 강조색4 6 3 3" xfId="433"/>
    <cellStyle name="20% - 강조색4 6 3 3 2" xfId="434"/>
    <cellStyle name="20% - 강조색4 6 3 3 2 2" xfId="2448"/>
    <cellStyle name="20% - 강조색4 6 3 3 3" xfId="2449"/>
    <cellStyle name="20% - 강조색4 6 3 3 4" xfId="2450"/>
    <cellStyle name="20% - 강조색4 6 3 4" xfId="2451"/>
    <cellStyle name="20% - 강조색4 6 4" xfId="435"/>
    <cellStyle name="20% - 강조색4 6 5" xfId="436"/>
    <cellStyle name="20% - 강조색4 6 5 2" xfId="437"/>
    <cellStyle name="20% - 강조색4 6 5 2 2" xfId="2452"/>
    <cellStyle name="20% - 강조색4 6 5 3" xfId="2453"/>
    <cellStyle name="20% - 강조색4 6 5 4" xfId="2454"/>
    <cellStyle name="20% - 강조색4 6 6" xfId="2455"/>
    <cellStyle name="20% - 강조색4 7" xfId="438"/>
    <cellStyle name="20% - 강조색4 7 2" xfId="439"/>
    <cellStyle name="20% - 강조색4 7 2 2" xfId="440"/>
    <cellStyle name="20% - 강조색4 7 2 2 2" xfId="441"/>
    <cellStyle name="20% - 강조색4 7 2 2 3" xfId="442"/>
    <cellStyle name="20% - 강조색4 7 2 2 3 2" xfId="443"/>
    <cellStyle name="20% - 강조색4 7 2 2 3 2 2" xfId="2456"/>
    <cellStyle name="20% - 강조색4 7 2 2 3 3" xfId="2457"/>
    <cellStyle name="20% - 강조색4 7 2 2 3 4" xfId="2458"/>
    <cellStyle name="20% - 강조색4 7 2 2 4" xfId="2459"/>
    <cellStyle name="20% - 강조색4 7 2 3" xfId="444"/>
    <cellStyle name="20% - 강조색4 7 2 4" xfId="445"/>
    <cellStyle name="20% - 강조색4 7 2 4 2" xfId="446"/>
    <cellStyle name="20% - 강조색4 7 2 4 2 2" xfId="2460"/>
    <cellStyle name="20% - 강조색4 7 2 4 3" xfId="2461"/>
    <cellStyle name="20% - 강조색4 7 2 4 4" xfId="2462"/>
    <cellStyle name="20% - 강조색4 7 2 5" xfId="2463"/>
    <cellStyle name="20% - 강조색4 7 3" xfId="447"/>
    <cellStyle name="20% - 강조색4 7 3 2" xfId="448"/>
    <cellStyle name="20% - 강조색4 7 3 3" xfId="449"/>
    <cellStyle name="20% - 강조색4 7 3 3 2" xfId="450"/>
    <cellStyle name="20% - 강조색4 7 3 3 2 2" xfId="2464"/>
    <cellStyle name="20% - 강조색4 7 3 3 3" xfId="2465"/>
    <cellStyle name="20% - 강조색4 7 3 3 4" xfId="2466"/>
    <cellStyle name="20% - 강조색4 7 3 4" xfId="2467"/>
    <cellStyle name="20% - 강조색4 7 4" xfId="451"/>
    <cellStyle name="20% - 강조색4 7 5" xfId="452"/>
    <cellStyle name="20% - 강조색4 7 5 2" xfId="453"/>
    <cellStyle name="20% - 강조색4 7 5 2 2" xfId="2468"/>
    <cellStyle name="20% - 강조색4 7 5 3" xfId="2469"/>
    <cellStyle name="20% - 강조색4 7 5 4" xfId="2470"/>
    <cellStyle name="20% - 강조색4 7 6" xfId="2471"/>
    <cellStyle name="20% - 강조색4 8" xfId="454"/>
    <cellStyle name="20% - 강조색4 8 2" xfId="455"/>
    <cellStyle name="20% - 강조색4 8 2 2" xfId="456"/>
    <cellStyle name="20% - 강조색4 8 2 2 2" xfId="457"/>
    <cellStyle name="20% - 강조색4 8 2 2 3" xfId="458"/>
    <cellStyle name="20% - 강조색4 8 2 2 3 2" xfId="459"/>
    <cellStyle name="20% - 강조색4 8 2 2 3 2 2" xfId="2472"/>
    <cellStyle name="20% - 강조색4 8 2 2 3 3" xfId="2473"/>
    <cellStyle name="20% - 강조색4 8 2 2 3 4" xfId="2474"/>
    <cellStyle name="20% - 강조색4 8 2 2 4" xfId="2475"/>
    <cellStyle name="20% - 강조색4 8 2 3" xfId="460"/>
    <cellStyle name="20% - 강조색4 8 2 4" xfId="461"/>
    <cellStyle name="20% - 강조색4 8 2 4 2" xfId="462"/>
    <cellStyle name="20% - 강조색4 8 2 4 2 2" xfId="2476"/>
    <cellStyle name="20% - 강조색4 8 2 4 3" xfId="2477"/>
    <cellStyle name="20% - 강조색4 8 2 4 4" xfId="2478"/>
    <cellStyle name="20% - 강조색4 8 2 5" xfId="2479"/>
    <cellStyle name="20% - 강조색4 8 3" xfId="463"/>
    <cellStyle name="20% - 강조색4 8 3 2" xfId="464"/>
    <cellStyle name="20% - 강조색4 8 3 3" xfId="465"/>
    <cellStyle name="20% - 강조색4 8 3 3 2" xfId="466"/>
    <cellStyle name="20% - 강조색4 8 3 3 2 2" xfId="2480"/>
    <cellStyle name="20% - 강조색4 8 3 3 3" xfId="2481"/>
    <cellStyle name="20% - 강조색4 8 3 3 4" xfId="2482"/>
    <cellStyle name="20% - 강조색4 8 3 4" xfId="2483"/>
    <cellStyle name="20% - 강조색4 8 4" xfId="467"/>
    <cellStyle name="20% - 강조색4 8 5" xfId="468"/>
    <cellStyle name="20% - 강조색4 8 5 2" xfId="469"/>
    <cellStyle name="20% - 강조색4 8 5 2 2" xfId="2484"/>
    <cellStyle name="20% - 강조색4 8 5 3" xfId="2485"/>
    <cellStyle name="20% - 강조색4 8 5 4" xfId="2486"/>
    <cellStyle name="20% - 강조색4 8 6" xfId="2487"/>
    <cellStyle name="20% - 강조색4 9" xfId="470"/>
    <cellStyle name="20% - 강조색4 9 2" xfId="471"/>
    <cellStyle name="20% - 강조색4 9 2 2" xfId="472"/>
    <cellStyle name="20% - 강조색4 9 2 3" xfId="473"/>
    <cellStyle name="20% - 강조색4 9 2 3 2" xfId="474"/>
    <cellStyle name="20% - 강조색4 9 2 3 2 2" xfId="2488"/>
    <cellStyle name="20% - 강조색4 9 2 3 3" xfId="2489"/>
    <cellStyle name="20% - 강조색4 9 2 3 4" xfId="2490"/>
    <cellStyle name="20% - 강조색4 9 2 4" xfId="2491"/>
    <cellStyle name="20% - 강조색4 9 3" xfId="475"/>
    <cellStyle name="20% - 강조색4 9 4" xfId="476"/>
    <cellStyle name="20% - 강조색4 9 4 2" xfId="477"/>
    <cellStyle name="20% - 강조색4 9 4 2 2" xfId="2492"/>
    <cellStyle name="20% - 강조색4 9 4 3" xfId="2493"/>
    <cellStyle name="20% - 강조색4 9 4 4" xfId="2494"/>
    <cellStyle name="20% - 강조색4 9 5" xfId="2495"/>
    <cellStyle name="20% - 강조색5" xfId="3899" builtinId="46" customBuiltin="1"/>
    <cellStyle name="20% - 강조색5 10" xfId="478"/>
    <cellStyle name="20% - 강조색5 10 2" xfId="479"/>
    <cellStyle name="20% - 강조색5 10 3" xfId="480"/>
    <cellStyle name="20% - 강조색5 10 3 2" xfId="481"/>
    <cellStyle name="20% - 강조색5 10 3 2 2" xfId="2496"/>
    <cellStyle name="20% - 강조색5 10 3 3" xfId="2497"/>
    <cellStyle name="20% - 강조색5 10 3 4" xfId="2498"/>
    <cellStyle name="20% - 강조색5 10 4" xfId="2499"/>
    <cellStyle name="20% - 강조색5 11" xfId="482"/>
    <cellStyle name="20% - 강조색5 12" xfId="483"/>
    <cellStyle name="20% - 강조색5 13" xfId="484"/>
    <cellStyle name="20% - 강조색5 13 2" xfId="485"/>
    <cellStyle name="20% - 강조색5 13 3" xfId="486"/>
    <cellStyle name="20% - 강조색5 13 3 2" xfId="487"/>
    <cellStyle name="20% - 강조색5 13 3 2 2" xfId="2500"/>
    <cellStyle name="20% - 강조색5 13 3 3" xfId="2501"/>
    <cellStyle name="20% - 강조색5 13 3 4" xfId="2502"/>
    <cellStyle name="20% - 강조색5 13 4" xfId="488"/>
    <cellStyle name="20% - 강조색5 13 4 2" xfId="2503"/>
    <cellStyle name="20% - 강조색5 13 5" xfId="2504"/>
    <cellStyle name="20% - 강조색5 13 6" xfId="2505"/>
    <cellStyle name="20% - 강조색5 14" xfId="489"/>
    <cellStyle name="20% - 강조색5 14 2" xfId="490"/>
    <cellStyle name="20% - 강조색5 14 3" xfId="491"/>
    <cellStyle name="20% - 강조색5 14 3 2" xfId="492"/>
    <cellStyle name="20% - 강조색5 14 3 2 2" xfId="2506"/>
    <cellStyle name="20% - 강조색5 14 3 3" xfId="2507"/>
    <cellStyle name="20% - 강조색5 14 3 4" xfId="2508"/>
    <cellStyle name="20% - 강조색5 14 4" xfId="493"/>
    <cellStyle name="20% - 강조색5 14 4 2" xfId="2509"/>
    <cellStyle name="20% - 강조색5 14 5" xfId="2510"/>
    <cellStyle name="20% - 강조색5 14 6" xfId="2511"/>
    <cellStyle name="20% - 강조색5 15" xfId="494"/>
    <cellStyle name="20% - 강조색5 16" xfId="495"/>
    <cellStyle name="20% - 강조색5 16 2" xfId="496"/>
    <cellStyle name="20% - 강조색5 16 2 2" xfId="497"/>
    <cellStyle name="20% - 강조색5 16 2 2 2" xfId="2512"/>
    <cellStyle name="20% - 강조색5 16 2 3" xfId="2513"/>
    <cellStyle name="20% - 강조색5 16 2 4" xfId="2514"/>
    <cellStyle name="20% - 강조색5 16 3" xfId="498"/>
    <cellStyle name="20% - 강조색5 16 3 2" xfId="2515"/>
    <cellStyle name="20% - 강조색5 16 4" xfId="2516"/>
    <cellStyle name="20% - 강조색5 16 5" xfId="2517"/>
    <cellStyle name="20% - 강조색5 17" xfId="499"/>
    <cellStyle name="20% - 강조색5 17 2" xfId="500"/>
    <cellStyle name="20% - 강조색5 17 2 2" xfId="2518"/>
    <cellStyle name="20% - 강조색5 17 3" xfId="2519"/>
    <cellStyle name="20% - 강조색5 17 4" xfId="2520"/>
    <cellStyle name="20% - 강조색5 18" xfId="501"/>
    <cellStyle name="20% - 강조색5 18 2" xfId="502"/>
    <cellStyle name="20% - 강조색5 18 2 2" xfId="2521"/>
    <cellStyle name="20% - 강조색5 18 3" xfId="2522"/>
    <cellStyle name="20% - 강조색5 18 4" xfId="2523"/>
    <cellStyle name="20% - 강조색5 19" xfId="503"/>
    <cellStyle name="20% - 강조색5 19 2" xfId="504"/>
    <cellStyle name="20% - 강조색5 19 2 2" xfId="2524"/>
    <cellStyle name="20% - 강조색5 19 3" xfId="2525"/>
    <cellStyle name="20% - 강조색5 19 4" xfId="2526"/>
    <cellStyle name="20% - 강조색5 2" xfId="505"/>
    <cellStyle name="20% - 강조색5 20" xfId="506"/>
    <cellStyle name="20% - 강조색5 20 2" xfId="2527"/>
    <cellStyle name="20% - 강조색5 21" xfId="2528"/>
    <cellStyle name="20% - 강조색5 22" xfId="2529"/>
    <cellStyle name="20% - 강조색5 23" xfId="2530"/>
    <cellStyle name="20% - 강조색5 24" xfId="2531"/>
    <cellStyle name="20% - 강조색5 3" xfId="507"/>
    <cellStyle name="20% - 강조색5 4" xfId="508"/>
    <cellStyle name="20% - 강조색5 5" xfId="509"/>
    <cellStyle name="20% - 강조색5 5 2" xfId="510"/>
    <cellStyle name="20% - 강조색5 5 2 2" xfId="511"/>
    <cellStyle name="20% - 강조색5 5 2 2 2" xfId="512"/>
    <cellStyle name="20% - 강조색5 5 2 2 2 2" xfId="513"/>
    <cellStyle name="20% - 강조색5 5 2 2 2 3" xfId="514"/>
    <cellStyle name="20% - 강조색5 5 2 2 2 3 2" xfId="515"/>
    <cellStyle name="20% - 강조색5 5 2 2 2 3 2 2" xfId="2532"/>
    <cellStyle name="20% - 강조색5 5 2 2 2 3 3" xfId="2533"/>
    <cellStyle name="20% - 강조색5 5 2 2 2 3 4" xfId="2534"/>
    <cellStyle name="20% - 강조색5 5 2 2 2 4" xfId="2535"/>
    <cellStyle name="20% - 강조색5 5 2 2 3" xfId="516"/>
    <cellStyle name="20% - 강조색5 5 2 2 4" xfId="517"/>
    <cellStyle name="20% - 강조색5 5 2 2 4 2" xfId="518"/>
    <cellStyle name="20% - 강조색5 5 2 2 4 2 2" xfId="2536"/>
    <cellStyle name="20% - 강조색5 5 2 2 4 3" xfId="2537"/>
    <cellStyle name="20% - 강조색5 5 2 2 4 4" xfId="2538"/>
    <cellStyle name="20% - 강조색5 5 2 2 5" xfId="2539"/>
    <cellStyle name="20% - 강조색5 5 2 3" xfId="519"/>
    <cellStyle name="20% - 강조색5 5 2 3 2" xfId="520"/>
    <cellStyle name="20% - 강조색5 5 2 3 3" xfId="521"/>
    <cellStyle name="20% - 강조색5 5 2 3 3 2" xfId="522"/>
    <cellStyle name="20% - 강조색5 5 2 3 3 2 2" xfId="2540"/>
    <cellStyle name="20% - 강조색5 5 2 3 3 3" xfId="2541"/>
    <cellStyle name="20% - 강조색5 5 2 3 3 4" xfId="2542"/>
    <cellStyle name="20% - 강조색5 5 2 3 4" xfId="2543"/>
    <cellStyle name="20% - 강조색5 5 2 4" xfId="523"/>
    <cellStyle name="20% - 강조색5 5 2 5" xfId="524"/>
    <cellStyle name="20% - 강조색5 5 2 5 2" xfId="525"/>
    <cellStyle name="20% - 강조색5 5 2 5 2 2" xfId="2544"/>
    <cellStyle name="20% - 강조색5 5 2 5 3" xfId="2545"/>
    <cellStyle name="20% - 강조색5 5 2 5 4" xfId="2546"/>
    <cellStyle name="20% - 강조색5 5 2 6" xfId="2547"/>
    <cellStyle name="20% - 강조색5 5 3" xfId="526"/>
    <cellStyle name="20% - 강조색5 5 3 2" xfId="527"/>
    <cellStyle name="20% - 강조색5 5 3 2 2" xfId="528"/>
    <cellStyle name="20% - 강조색5 5 3 2 3" xfId="529"/>
    <cellStyle name="20% - 강조색5 5 3 2 3 2" xfId="530"/>
    <cellStyle name="20% - 강조색5 5 3 2 3 2 2" xfId="2548"/>
    <cellStyle name="20% - 강조색5 5 3 2 3 3" xfId="2549"/>
    <cellStyle name="20% - 강조색5 5 3 2 3 4" xfId="2550"/>
    <cellStyle name="20% - 강조색5 5 3 2 4" xfId="2551"/>
    <cellStyle name="20% - 강조색5 5 3 3" xfId="531"/>
    <cellStyle name="20% - 강조색5 5 3 4" xfId="532"/>
    <cellStyle name="20% - 강조색5 5 3 4 2" xfId="533"/>
    <cellStyle name="20% - 강조색5 5 3 4 2 2" xfId="2552"/>
    <cellStyle name="20% - 강조색5 5 3 4 3" xfId="2553"/>
    <cellStyle name="20% - 강조색5 5 3 4 4" xfId="2554"/>
    <cellStyle name="20% - 강조색5 5 3 5" xfId="2555"/>
    <cellStyle name="20% - 강조색5 5 4" xfId="534"/>
    <cellStyle name="20% - 강조색5 5 4 2" xfId="535"/>
    <cellStyle name="20% - 강조색5 5 4 3" xfId="536"/>
    <cellStyle name="20% - 강조색5 5 4 3 2" xfId="537"/>
    <cellStyle name="20% - 강조색5 5 4 3 2 2" xfId="2556"/>
    <cellStyle name="20% - 강조색5 5 4 3 3" xfId="2557"/>
    <cellStyle name="20% - 강조색5 5 4 3 4" xfId="2558"/>
    <cellStyle name="20% - 강조색5 5 4 4" xfId="2559"/>
    <cellStyle name="20% - 강조색5 5 5" xfId="538"/>
    <cellStyle name="20% - 강조색5 5 6" xfId="539"/>
    <cellStyle name="20% - 강조색5 5 6 2" xfId="540"/>
    <cellStyle name="20% - 강조색5 5 6 2 2" xfId="2560"/>
    <cellStyle name="20% - 강조색5 5 6 3" xfId="2561"/>
    <cellStyle name="20% - 강조색5 5 6 4" xfId="2562"/>
    <cellStyle name="20% - 강조색5 5 7" xfId="2563"/>
    <cellStyle name="20% - 강조색5 6" xfId="541"/>
    <cellStyle name="20% - 강조색5 6 2" xfId="542"/>
    <cellStyle name="20% - 강조색5 6 2 2" xfId="543"/>
    <cellStyle name="20% - 강조색5 6 2 2 2" xfId="544"/>
    <cellStyle name="20% - 강조색5 6 2 2 3" xfId="545"/>
    <cellStyle name="20% - 강조색5 6 2 2 3 2" xfId="546"/>
    <cellStyle name="20% - 강조색5 6 2 2 3 2 2" xfId="2564"/>
    <cellStyle name="20% - 강조색5 6 2 2 3 3" xfId="2565"/>
    <cellStyle name="20% - 강조색5 6 2 2 3 4" xfId="2566"/>
    <cellStyle name="20% - 강조색5 6 2 2 4" xfId="2567"/>
    <cellStyle name="20% - 강조색5 6 2 3" xfId="547"/>
    <cellStyle name="20% - 강조색5 6 2 4" xfId="548"/>
    <cellStyle name="20% - 강조색5 6 2 4 2" xfId="549"/>
    <cellStyle name="20% - 강조색5 6 2 4 2 2" xfId="2568"/>
    <cellStyle name="20% - 강조색5 6 2 4 3" xfId="2569"/>
    <cellStyle name="20% - 강조색5 6 2 4 4" xfId="2570"/>
    <cellStyle name="20% - 강조색5 6 2 5" xfId="2571"/>
    <cellStyle name="20% - 강조색5 6 3" xfId="550"/>
    <cellStyle name="20% - 강조색5 6 3 2" xfId="551"/>
    <cellStyle name="20% - 강조색5 6 3 3" xfId="552"/>
    <cellStyle name="20% - 강조색5 6 3 3 2" xfId="553"/>
    <cellStyle name="20% - 강조색5 6 3 3 2 2" xfId="2572"/>
    <cellStyle name="20% - 강조색5 6 3 3 3" xfId="2573"/>
    <cellStyle name="20% - 강조색5 6 3 3 4" xfId="2574"/>
    <cellStyle name="20% - 강조색5 6 3 4" xfId="2575"/>
    <cellStyle name="20% - 강조색5 6 4" xfId="554"/>
    <cellStyle name="20% - 강조색5 6 5" xfId="555"/>
    <cellStyle name="20% - 강조색5 6 5 2" xfId="556"/>
    <cellStyle name="20% - 강조색5 6 5 2 2" xfId="2576"/>
    <cellStyle name="20% - 강조색5 6 5 3" xfId="2577"/>
    <cellStyle name="20% - 강조색5 6 5 4" xfId="2578"/>
    <cellStyle name="20% - 강조색5 6 6" xfId="2579"/>
    <cellStyle name="20% - 강조색5 7" xfId="557"/>
    <cellStyle name="20% - 강조색5 7 2" xfId="558"/>
    <cellStyle name="20% - 강조색5 7 2 2" xfId="559"/>
    <cellStyle name="20% - 강조색5 7 2 2 2" xfId="560"/>
    <cellStyle name="20% - 강조색5 7 2 2 3" xfId="561"/>
    <cellStyle name="20% - 강조색5 7 2 2 3 2" xfId="562"/>
    <cellStyle name="20% - 강조색5 7 2 2 3 2 2" xfId="2580"/>
    <cellStyle name="20% - 강조색5 7 2 2 3 3" xfId="2581"/>
    <cellStyle name="20% - 강조색5 7 2 2 3 4" xfId="2582"/>
    <cellStyle name="20% - 강조색5 7 2 2 4" xfId="2583"/>
    <cellStyle name="20% - 강조색5 7 2 3" xfId="563"/>
    <cellStyle name="20% - 강조색5 7 2 4" xfId="564"/>
    <cellStyle name="20% - 강조색5 7 2 4 2" xfId="565"/>
    <cellStyle name="20% - 강조색5 7 2 4 2 2" xfId="2584"/>
    <cellStyle name="20% - 강조색5 7 2 4 3" xfId="2585"/>
    <cellStyle name="20% - 강조색5 7 2 4 4" xfId="2586"/>
    <cellStyle name="20% - 강조색5 7 2 5" xfId="2587"/>
    <cellStyle name="20% - 강조색5 7 3" xfId="566"/>
    <cellStyle name="20% - 강조색5 7 3 2" xfId="567"/>
    <cellStyle name="20% - 강조색5 7 3 3" xfId="568"/>
    <cellStyle name="20% - 강조색5 7 3 3 2" xfId="569"/>
    <cellStyle name="20% - 강조색5 7 3 3 2 2" xfId="2588"/>
    <cellStyle name="20% - 강조색5 7 3 3 3" xfId="2589"/>
    <cellStyle name="20% - 강조색5 7 3 3 4" xfId="2590"/>
    <cellStyle name="20% - 강조색5 7 3 4" xfId="2591"/>
    <cellStyle name="20% - 강조색5 7 4" xfId="570"/>
    <cellStyle name="20% - 강조색5 7 5" xfId="571"/>
    <cellStyle name="20% - 강조색5 7 5 2" xfId="572"/>
    <cellStyle name="20% - 강조색5 7 5 2 2" xfId="2592"/>
    <cellStyle name="20% - 강조색5 7 5 3" xfId="2593"/>
    <cellStyle name="20% - 강조색5 7 5 4" xfId="2594"/>
    <cellStyle name="20% - 강조색5 7 6" xfId="2595"/>
    <cellStyle name="20% - 강조색5 8" xfId="573"/>
    <cellStyle name="20% - 강조색5 8 2" xfId="574"/>
    <cellStyle name="20% - 강조색5 8 2 2" xfId="575"/>
    <cellStyle name="20% - 강조색5 8 2 2 2" xfId="576"/>
    <cellStyle name="20% - 강조색5 8 2 2 3" xfId="577"/>
    <cellStyle name="20% - 강조색5 8 2 2 3 2" xfId="578"/>
    <cellStyle name="20% - 강조색5 8 2 2 3 2 2" xfId="2596"/>
    <cellStyle name="20% - 강조색5 8 2 2 3 3" xfId="2597"/>
    <cellStyle name="20% - 강조색5 8 2 2 3 4" xfId="2598"/>
    <cellStyle name="20% - 강조색5 8 2 2 4" xfId="2599"/>
    <cellStyle name="20% - 강조색5 8 2 3" xfId="579"/>
    <cellStyle name="20% - 강조색5 8 2 4" xfId="580"/>
    <cellStyle name="20% - 강조색5 8 2 4 2" xfId="581"/>
    <cellStyle name="20% - 강조색5 8 2 4 2 2" xfId="2600"/>
    <cellStyle name="20% - 강조색5 8 2 4 3" xfId="2601"/>
    <cellStyle name="20% - 강조색5 8 2 4 4" xfId="2602"/>
    <cellStyle name="20% - 강조색5 8 2 5" xfId="2603"/>
    <cellStyle name="20% - 강조색5 8 3" xfId="582"/>
    <cellStyle name="20% - 강조색5 8 3 2" xfId="583"/>
    <cellStyle name="20% - 강조색5 8 3 3" xfId="584"/>
    <cellStyle name="20% - 강조색5 8 3 3 2" xfId="585"/>
    <cellStyle name="20% - 강조색5 8 3 3 2 2" xfId="2604"/>
    <cellStyle name="20% - 강조색5 8 3 3 3" xfId="2605"/>
    <cellStyle name="20% - 강조색5 8 3 3 4" xfId="2606"/>
    <cellStyle name="20% - 강조색5 8 3 4" xfId="2607"/>
    <cellStyle name="20% - 강조색5 8 4" xfId="586"/>
    <cellStyle name="20% - 강조색5 8 5" xfId="587"/>
    <cellStyle name="20% - 강조색5 8 5 2" xfId="588"/>
    <cellStyle name="20% - 강조색5 8 5 2 2" xfId="2608"/>
    <cellStyle name="20% - 강조색5 8 5 3" xfId="2609"/>
    <cellStyle name="20% - 강조색5 8 5 4" xfId="2610"/>
    <cellStyle name="20% - 강조색5 8 6" xfId="2611"/>
    <cellStyle name="20% - 강조색5 9" xfId="589"/>
    <cellStyle name="20% - 강조색5 9 2" xfId="590"/>
    <cellStyle name="20% - 강조색5 9 2 2" xfId="591"/>
    <cellStyle name="20% - 강조색5 9 2 3" xfId="592"/>
    <cellStyle name="20% - 강조색5 9 2 3 2" xfId="593"/>
    <cellStyle name="20% - 강조색5 9 2 3 2 2" xfId="2612"/>
    <cellStyle name="20% - 강조색5 9 2 3 3" xfId="2613"/>
    <cellStyle name="20% - 강조색5 9 2 3 4" xfId="2614"/>
    <cellStyle name="20% - 강조색5 9 2 4" xfId="2615"/>
    <cellStyle name="20% - 강조색5 9 3" xfId="594"/>
    <cellStyle name="20% - 강조색5 9 4" xfId="595"/>
    <cellStyle name="20% - 강조색5 9 4 2" xfId="596"/>
    <cellStyle name="20% - 강조색5 9 4 2 2" xfId="2616"/>
    <cellStyle name="20% - 강조색5 9 4 3" xfId="2617"/>
    <cellStyle name="20% - 강조색5 9 4 4" xfId="2618"/>
    <cellStyle name="20% - 강조색5 9 5" xfId="2619"/>
    <cellStyle name="20% - 강조색6" xfId="3903" builtinId="50" customBuiltin="1"/>
    <cellStyle name="20% - 강조색6 10" xfId="597"/>
    <cellStyle name="20% - 강조색6 10 2" xfId="598"/>
    <cellStyle name="20% - 강조색6 10 3" xfId="599"/>
    <cellStyle name="20% - 강조색6 10 3 2" xfId="600"/>
    <cellStyle name="20% - 강조색6 10 3 2 2" xfId="2620"/>
    <cellStyle name="20% - 강조색6 10 3 3" xfId="2621"/>
    <cellStyle name="20% - 강조색6 10 3 4" xfId="2622"/>
    <cellStyle name="20% - 강조색6 10 4" xfId="2623"/>
    <cellStyle name="20% - 강조색6 11" xfId="601"/>
    <cellStyle name="20% - 강조색6 12" xfId="602"/>
    <cellStyle name="20% - 강조색6 13" xfId="603"/>
    <cellStyle name="20% - 강조색6 13 2" xfId="604"/>
    <cellStyle name="20% - 강조색6 13 3" xfId="605"/>
    <cellStyle name="20% - 강조색6 13 3 2" xfId="606"/>
    <cellStyle name="20% - 강조색6 13 3 2 2" xfId="2624"/>
    <cellStyle name="20% - 강조색6 13 3 3" xfId="2625"/>
    <cellStyle name="20% - 강조색6 13 3 4" xfId="2626"/>
    <cellStyle name="20% - 강조색6 13 4" xfId="607"/>
    <cellStyle name="20% - 강조색6 13 4 2" xfId="2627"/>
    <cellStyle name="20% - 강조색6 13 5" xfId="2628"/>
    <cellStyle name="20% - 강조색6 13 6" xfId="2629"/>
    <cellStyle name="20% - 강조색6 14" xfId="608"/>
    <cellStyle name="20% - 강조색6 14 2" xfId="609"/>
    <cellStyle name="20% - 강조색6 14 3" xfId="610"/>
    <cellStyle name="20% - 강조색6 14 3 2" xfId="611"/>
    <cellStyle name="20% - 강조색6 14 3 2 2" xfId="2630"/>
    <cellStyle name="20% - 강조색6 14 3 3" xfId="2631"/>
    <cellStyle name="20% - 강조색6 14 3 4" xfId="2632"/>
    <cellStyle name="20% - 강조색6 14 4" xfId="612"/>
    <cellStyle name="20% - 강조색6 14 4 2" xfId="2633"/>
    <cellStyle name="20% - 강조색6 14 5" xfId="2634"/>
    <cellStyle name="20% - 강조색6 14 6" xfId="2635"/>
    <cellStyle name="20% - 강조색6 15" xfId="613"/>
    <cellStyle name="20% - 강조색6 16" xfId="614"/>
    <cellStyle name="20% - 강조색6 16 2" xfId="615"/>
    <cellStyle name="20% - 강조색6 16 2 2" xfId="616"/>
    <cellStyle name="20% - 강조색6 16 2 2 2" xfId="2636"/>
    <cellStyle name="20% - 강조색6 16 2 3" xfId="2637"/>
    <cellStyle name="20% - 강조색6 16 2 4" xfId="2638"/>
    <cellStyle name="20% - 강조색6 16 3" xfId="617"/>
    <cellStyle name="20% - 강조색6 16 3 2" xfId="2639"/>
    <cellStyle name="20% - 강조색6 16 4" xfId="2640"/>
    <cellStyle name="20% - 강조색6 16 5" xfId="2641"/>
    <cellStyle name="20% - 강조색6 17" xfId="618"/>
    <cellStyle name="20% - 강조색6 17 2" xfId="619"/>
    <cellStyle name="20% - 강조색6 17 2 2" xfId="2642"/>
    <cellStyle name="20% - 강조색6 17 3" xfId="2643"/>
    <cellStyle name="20% - 강조색6 17 4" xfId="2644"/>
    <cellStyle name="20% - 강조색6 18" xfId="620"/>
    <cellStyle name="20% - 강조색6 18 2" xfId="621"/>
    <cellStyle name="20% - 강조색6 18 2 2" xfId="2645"/>
    <cellStyle name="20% - 강조색6 18 3" xfId="2646"/>
    <cellStyle name="20% - 강조색6 18 4" xfId="2647"/>
    <cellStyle name="20% - 강조색6 19" xfId="622"/>
    <cellStyle name="20% - 강조색6 19 2" xfId="623"/>
    <cellStyle name="20% - 강조색6 19 2 2" xfId="2648"/>
    <cellStyle name="20% - 강조색6 19 3" xfId="2649"/>
    <cellStyle name="20% - 강조색6 19 4" xfId="2650"/>
    <cellStyle name="20% - 강조색6 2" xfId="624"/>
    <cellStyle name="20% - 강조색6 20" xfId="625"/>
    <cellStyle name="20% - 강조색6 20 2" xfId="2651"/>
    <cellStyle name="20% - 강조색6 21" xfId="2652"/>
    <cellStyle name="20% - 강조색6 22" xfId="2653"/>
    <cellStyle name="20% - 강조색6 23" xfId="2654"/>
    <cellStyle name="20% - 강조색6 24" xfId="2655"/>
    <cellStyle name="20% - 강조색6 3" xfId="626"/>
    <cellStyle name="20% - 강조색6 4" xfId="627"/>
    <cellStyle name="20% - 강조색6 5" xfId="628"/>
    <cellStyle name="20% - 강조색6 5 2" xfId="629"/>
    <cellStyle name="20% - 강조색6 5 2 2" xfId="630"/>
    <cellStyle name="20% - 강조색6 5 2 2 2" xfId="631"/>
    <cellStyle name="20% - 강조색6 5 2 2 2 2" xfId="632"/>
    <cellStyle name="20% - 강조색6 5 2 2 2 3" xfId="633"/>
    <cellStyle name="20% - 강조색6 5 2 2 2 3 2" xfId="634"/>
    <cellStyle name="20% - 강조색6 5 2 2 2 3 2 2" xfId="2656"/>
    <cellStyle name="20% - 강조색6 5 2 2 2 3 3" xfId="2657"/>
    <cellStyle name="20% - 강조색6 5 2 2 2 3 4" xfId="2658"/>
    <cellStyle name="20% - 강조색6 5 2 2 2 4" xfId="2659"/>
    <cellStyle name="20% - 강조색6 5 2 2 3" xfId="635"/>
    <cellStyle name="20% - 강조색6 5 2 2 4" xfId="636"/>
    <cellStyle name="20% - 강조색6 5 2 2 4 2" xfId="637"/>
    <cellStyle name="20% - 강조색6 5 2 2 4 2 2" xfId="2660"/>
    <cellStyle name="20% - 강조색6 5 2 2 4 3" xfId="2661"/>
    <cellStyle name="20% - 강조색6 5 2 2 4 4" xfId="2662"/>
    <cellStyle name="20% - 강조색6 5 2 2 5" xfId="2663"/>
    <cellStyle name="20% - 강조색6 5 2 3" xfId="638"/>
    <cellStyle name="20% - 강조색6 5 2 3 2" xfId="639"/>
    <cellStyle name="20% - 강조색6 5 2 3 3" xfId="640"/>
    <cellStyle name="20% - 강조색6 5 2 3 3 2" xfId="641"/>
    <cellStyle name="20% - 강조색6 5 2 3 3 2 2" xfId="2664"/>
    <cellStyle name="20% - 강조색6 5 2 3 3 3" xfId="2665"/>
    <cellStyle name="20% - 강조색6 5 2 3 3 4" xfId="2666"/>
    <cellStyle name="20% - 강조색6 5 2 3 4" xfId="2667"/>
    <cellStyle name="20% - 강조색6 5 2 4" xfId="642"/>
    <cellStyle name="20% - 강조색6 5 2 5" xfId="643"/>
    <cellStyle name="20% - 강조색6 5 2 5 2" xfId="644"/>
    <cellStyle name="20% - 강조색6 5 2 5 2 2" xfId="2668"/>
    <cellStyle name="20% - 강조색6 5 2 5 3" xfId="2669"/>
    <cellStyle name="20% - 강조색6 5 2 5 4" xfId="2670"/>
    <cellStyle name="20% - 강조색6 5 2 6" xfId="2671"/>
    <cellStyle name="20% - 강조색6 5 3" xfId="645"/>
    <cellStyle name="20% - 강조색6 5 3 2" xfId="646"/>
    <cellStyle name="20% - 강조색6 5 3 2 2" xfId="647"/>
    <cellStyle name="20% - 강조색6 5 3 2 3" xfId="648"/>
    <cellStyle name="20% - 강조색6 5 3 2 3 2" xfId="649"/>
    <cellStyle name="20% - 강조색6 5 3 2 3 2 2" xfId="2672"/>
    <cellStyle name="20% - 강조색6 5 3 2 3 3" xfId="2673"/>
    <cellStyle name="20% - 강조색6 5 3 2 3 4" xfId="2674"/>
    <cellStyle name="20% - 강조색6 5 3 2 4" xfId="2675"/>
    <cellStyle name="20% - 강조색6 5 3 3" xfId="650"/>
    <cellStyle name="20% - 강조색6 5 3 4" xfId="651"/>
    <cellStyle name="20% - 강조색6 5 3 4 2" xfId="652"/>
    <cellStyle name="20% - 강조색6 5 3 4 2 2" xfId="2676"/>
    <cellStyle name="20% - 강조색6 5 3 4 3" xfId="2677"/>
    <cellStyle name="20% - 강조색6 5 3 4 4" xfId="2678"/>
    <cellStyle name="20% - 강조색6 5 3 5" xfId="2679"/>
    <cellStyle name="20% - 강조색6 5 4" xfId="653"/>
    <cellStyle name="20% - 강조색6 5 4 2" xfId="654"/>
    <cellStyle name="20% - 강조색6 5 4 3" xfId="655"/>
    <cellStyle name="20% - 강조색6 5 4 3 2" xfId="656"/>
    <cellStyle name="20% - 강조색6 5 4 3 2 2" xfId="2680"/>
    <cellStyle name="20% - 강조색6 5 4 3 3" xfId="2681"/>
    <cellStyle name="20% - 강조색6 5 4 3 4" xfId="2682"/>
    <cellStyle name="20% - 강조색6 5 4 4" xfId="2683"/>
    <cellStyle name="20% - 강조색6 5 5" xfId="657"/>
    <cellStyle name="20% - 강조색6 5 6" xfId="658"/>
    <cellStyle name="20% - 강조색6 5 6 2" xfId="659"/>
    <cellStyle name="20% - 강조색6 5 6 2 2" xfId="2684"/>
    <cellStyle name="20% - 강조색6 5 6 3" xfId="2685"/>
    <cellStyle name="20% - 강조색6 5 6 4" xfId="2686"/>
    <cellStyle name="20% - 강조색6 5 7" xfId="2687"/>
    <cellStyle name="20% - 강조색6 6" xfId="660"/>
    <cellStyle name="20% - 강조색6 6 2" xfId="661"/>
    <cellStyle name="20% - 강조색6 6 2 2" xfId="662"/>
    <cellStyle name="20% - 강조색6 6 2 2 2" xfId="663"/>
    <cellStyle name="20% - 강조색6 6 2 2 3" xfId="664"/>
    <cellStyle name="20% - 강조색6 6 2 2 3 2" xfId="665"/>
    <cellStyle name="20% - 강조색6 6 2 2 3 2 2" xfId="2688"/>
    <cellStyle name="20% - 강조색6 6 2 2 3 3" xfId="2689"/>
    <cellStyle name="20% - 강조색6 6 2 2 3 4" xfId="2690"/>
    <cellStyle name="20% - 강조색6 6 2 2 4" xfId="2691"/>
    <cellStyle name="20% - 강조색6 6 2 3" xfId="666"/>
    <cellStyle name="20% - 강조색6 6 2 4" xfId="667"/>
    <cellStyle name="20% - 강조색6 6 2 4 2" xfId="668"/>
    <cellStyle name="20% - 강조색6 6 2 4 2 2" xfId="2692"/>
    <cellStyle name="20% - 강조색6 6 2 4 3" xfId="2693"/>
    <cellStyle name="20% - 강조색6 6 2 4 4" xfId="2694"/>
    <cellStyle name="20% - 강조색6 6 2 5" xfId="2695"/>
    <cellStyle name="20% - 강조색6 6 3" xfId="669"/>
    <cellStyle name="20% - 강조색6 6 3 2" xfId="670"/>
    <cellStyle name="20% - 강조색6 6 3 3" xfId="671"/>
    <cellStyle name="20% - 강조색6 6 3 3 2" xfId="672"/>
    <cellStyle name="20% - 강조색6 6 3 3 2 2" xfId="2696"/>
    <cellStyle name="20% - 강조색6 6 3 3 3" xfId="2697"/>
    <cellStyle name="20% - 강조색6 6 3 3 4" xfId="2698"/>
    <cellStyle name="20% - 강조색6 6 3 4" xfId="2699"/>
    <cellStyle name="20% - 강조색6 6 4" xfId="673"/>
    <cellStyle name="20% - 강조색6 6 5" xfId="674"/>
    <cellStyle name="20% - 강조색6 6 5 2" xfId="675"/>
    <cellStyle name="20% - 강조색6 6 5 2 2" xfId="2700"/>
    <cellStyle name="20% - 강조색6 6 5 3" xfId="2701"/>
    <cellStyle name="20% - 강조색6 6 5 4" xfId="2702"/>
    <cellStyle name="20% - 강조색6 6 6" xfId="2703"/>
    <cellStyle name="20% - 강조색6 7" xfId="676"/>
    <cellStyle name="20% - 강조색6 7 2" xfId="677"/>
    <cellStyle name="20% - 강조색6 7 2 2" xfId="678"/>
    <cellStyle name="20% - 강조색6 7 2 2 2" xfId="679"/>
    <cellStyle name="20% - 강조색6 7 2 2 3" xfId="680"/>
    <cellStyle name="20% - 강조색6 7 2 2 3 2" xfId="681"/>
    <cellStyle name="20% - 강조색6 7 2 2 3 2 2" xfId="2704"/>
    <cellStyle name="20% - 강조색6 7 2 2 3 3" xfId="2705"/>
    <cellStyle name="20% - 강조색6 7 2 2 3 4" xfId="2706"/>
    <cellStyle name="20% - 강조색6 7 2 2 4" xfId="2707"/>
    <cellStyle name="20% - 강조색6 7 2 3" xfId="682"/>
    <cellStyle name="20% - 강조색6 7 2 4" xfId="683"/>
    <cellStyle name="20% - 강조색6 7 2 4 2" xfId="684"/>
    <cellStyle name="20% - 강조색6 7 2 4 2 2" xfId="2708"/>
    <cellStyle name="20% - 강조색6 7 2 4 3" xfId="2709"/>
    <cellStyle name="20% - 강조색6 7 2 4 4" xfId="2710"/>
    <cellStyle name="20% - 강조색6 7 2 5" xfId="2711"/>
    <cellStyle name="20% - 강조색6 7 3" xfId="685"/>
    <cellStyle name="20% - 강조색6 7 3 2" xfId="686"/>
    <cellStyle name="20% - 강조색6 7 3 3" xfId="687"/>
    <cellStyle name="20% - 강조색6 7 3 3 2" xfId="688"/>
    <cellStyle name="20% - 강조색6 7 3 3 2 2" xfId="2712"/>
    <cellStyle name="20% - 강조색6 7 3 3 3" xfId="2713"/>
    <cellStyle name="20% - 강조색6 7 3 3 4" xfId="2714"/>
    <cellStyle name="20% - 강조색6 7 3 4" xfId="2715"/>
    <cellStyle name="20% - 강조색6 7 4" xfId="689"/>
    <cellStyle name="20% - 강조색6 7 5" xfId="690"/>
    <cellStyle name="20% - 강조색6 7 5 2" xfId="691"/>
    <cellStyle name="20% - 강조색6 7 5 2 2" xfId="2716"/>
    <cellStyle name="20% - 강조색6 7 5 3" xfId="2717"/>
    <cellStyle name="20% - 강조색6 7 5 4" xfId="2718"/>
    <cellStyle name="20% - 강조색6 7 6" xfId="2719"/>
    <cellStyle name="20% - 강조색6 8" xfId="692"/>
    <cellStyle name="20% - 강조색6 8 2" xfId="693"/>
    <cellStyle name="20% - 강조색6 8 2 2" xfId="694"/>
    <cellStyle name="20% - 강조색6 8 2 2 2" xfId="695"/>
    <cellStyle name="20% - 강조색6 8 2 2 3" xfId="696"/>
    <cellStyle name="20% - 강조색6 8 2 2 3 2" xfId="697"/>
    <cellStyle name="20% - 강조색6 8 2 2 3 2 2" xfId="2720"/>
    <cellStyle name="20% - 강조색6 8 2 2 3 3" xfId="2721"/>
    <cellStyle name="20% - 강조색6 8 2 2 3 4" xfId="2722"/>
    <cellStyle name="20% - 강조색6 8 2 2 4" xfId="2723"/>
    <cellStyle name="20% - 강조색6 8 2 3" xfId="698"/>
    <cellStyle name="20% - 강조색6 8 2 4" xfId="699"/>
    <cellStyle name="20% - 강조색6 8 2 4 2" xfId="700"/>
    <cellStyle name="20% - 강조색6 8 2 4 2 2" xfId="2724"/>
    <cellStyle name="20% - 강조색6 8 2 4 3" xfId="2725"/>
    <cellStyle name="20% - 강조색6 8 2 4 4" xfId="2726"/>
    <cellStyle name="20% - 강조색6 8 2 5" xfId="2727"/>
    <cellStyle name="20% - 강조색6 8 3" xfId="701"/>
    <cellStyle name="20% - 강조색6 8 3 2" xfId="702"/>
    <cellStyle name="20% - 강조색6 8 3 3" xfId="703"/>
    <cellStyle name="20% - 강조색6 8 3 3 2" xfId="704"/>
    <cellStyle name="20% - 강조색6 8 3 3 2 2" xfId="2728"/>
    <cellStyle name="20% - 강조색6 8 3 3 3" xfId="2729"/>
    <cellStyle name="20% - 강조색6 8 3 3 4" xfId="2730"/>
    <cellStyle name="20% - 강조색6 8 3 4" xfId="2731"/>
    <cellStyle name="20% - 강조색6 8 4" xfId="705"/>
    <cellStyle name="20% - 강조색6 8 5" xfId="706"/>
    <cellStyle name="20% - 강조색6 8 5 2" xfId="707"/>
    <cellStyle name="20% - 강조색6 8 5 2 2" xfId="2732"/>
    <cellStyle name="20% - 강조색6 8 5 3" xfId="2733"/>
    <cellStyle name="20% - 강조색6 8 5 4" xfId="2734"/>
    <cellStyle name="20% - 강조색6 8 6" xfId="2735"/>
    <cellStyle name="20% - 강조색6 9" xfId="708"/>
    <cellStyle name="20% - 강조색6 9 2" xfId="709"/>
    <cellStyle name="20% - 강조색6 9 2 2" xfId="710"/>
    <cellStyle name="20% - 강조색6 9 2 3" xfId="711"/>
    <cellStyle name="20% - 강조색6 9 2 3 2" xfId="712"/>
    <cellStyle name="20% - 강조색6 9 2 3 2 2" xfId="2736"/>
    <cellStyle name="20% - 강조색6 9 2 3 3" xfId="2737"/>
    <cellStyle name="20% - 강조색6 9 2 3 4" xfId="2738"/>
    <cellStyle name="20% - 강조색6 9 2 4" xfId="2739"/>
    <cellStyle name="20% - 강조색6 9 3" xfId="713"/>
    <cellStyle name="20% - 강조색6 9 4" xfId="714"/>
    <cellStyle name="20% - 강조색6 9 4 2" xfId="715"/>
    <cellStyle name="20% - 강조색6 9 4 2 2" xfId="2740"/>
    <cellStyle name="20% - 강조색6 9 4 3" xfId="2741"/>
    <cellStyle name="20% - 강조색6 9 4 4" xfId="2742"/>
    <cellStyle name="20% - 강조색6 9 5" xfId="2743"/>
    <cellStyle name="40% - 강조색1" xfId="3884" builtinId="31" customBuiltin="1"/>
    <cellStyle name="40% - 강조색1 10" xfId="716"/>
    <cellStyle name="40% - 강조색1 10 2" xfId="717"/>
    <cellStyle name="40% - 강조색1 10 3" xfId="718"/>
    <cellStyle name="40% - 강조색1 10 3 2" xfId="719"/>
    <cellStyle name="40% - 강조색1 10 3 2 2" xfId="2744"/>
    <cellStyle name="40% - 강조색1 10 3 3" xfId="2745"/>
    <cellStyle name="40% - 강조색1 10 3 4" xfId="2746"/>
    <cellStyle name="40% - 강조색1 10 4" xfId="2747"/>
    <cellStyle name="40% - 강조색1 11" xfId="720"/>
    <cellStyle name="40% - 강조색1 12" xfId="721"/>
    <cellStyle name="40% - 강조색1 13" xfId="722"/>
    <cellStyle name="40% - 강조색1 13 2" xfId="723"/>
    <cellStyle name="40% - 강조색1 13 3" xfId="724"/>
    <cellStyle name="40% - 강조색1 13 3 2" xfId="725"/>
    <cellStyle name="40% - 강조색1 13 3 2 2" xfId="2748"/>
    <cellStyle name="40% - 강조색1 13 3 3" xfId="2749"/>
    <cellStyle name="40% - 강조색1 13 3 4" xfId="2750"/>
    <cellStyle name="40% - 강조색1 13 4" xfId="726"/>
    <cellStyle name="40% - 강조색1 13 4 2" xfId="2751"/>
    <cellStyle name="40% - 강조색1 13 5" xfId="2752"/>
    <cellStyle name="40% - 강조색1 13 6" xfId="2753"/>
    <cellStyle name="40% - 강조색1 14" xfId="727"/>
    <cellStyle name="40% - 강조색1 14 2" xfId="728"/>
    <cellStyle name="40% - 강조색1 14 3" xfId="729"/>
    <cellStyle name="40% - 강조색1 14 3 2" xfId="730"/>
    <cellStyle name="40% - 강조색1 14 3 2 2" xfId="2754"/>
    <cellStyle name="40% - 강조색1 14 3 3" xfId="2755"/>
    <cellStyle name="40% - 강조색1 14 3 4" xfId="2756"/>
    <cellStyle name="40% - 강조색1 14 4" xfId="731"/>
    <cellStyle name="40% - 강조색1 14 4 2" xfId="2757"/>
    <cellStyle name="40% - 강조색1 14 5" xfId="2758"/>
    <cellStyle name="40% - 강조색1 14 6" xfId="2759"/>
    <cellStyle name="40% - 강조색1 15" xfId="732"/>
    <cellStyle name="40% - 강조색1 16" xfId="733"/>
    <cellStyle name="40% - 강조색1 16 2" xfId="734"/>
    <cellStyle name="40% - 강조색1 16 2 2" xfId="735"/>
    <cellStyle name="40% - 강조색1 16 2 2 2" xfId="2760"/>
    <cellStyle name="40% - 강조색1 16 2 3" xfId="2761"/>
    <cellStyle name="40% - 강조색1 16 2 4" xfId="2762"/>
    <cellStyle name="40% - 강조색1 16 3" xfId="736"/>
    <cellStyle name="40% - 강조색1 16 3 2" xfId="2763"/>
    <cellStyle name="40% - 강조색1 16 4" xfId="2764"/>
    <cellStyle name="40% - 강조색1 16 5" xfId="2765"/>
    <cellStyle name="40% - 강조색1 17" xfId="737"/>
    <cellStyle name="40% - 강조색1 17 2" xfId="738"/>
    <cellStyle name="40% - 강조색1 17 2 2" xfId="2766"/>
    <cellStyle name="40% - 강조색1 17 3" xfId="2767"/>
    <cellStyle name="40% - 강조색1 17 4" xfId="2768"/>
    <cellStyle name="40% - 강조색1 18" xfId="739"/>
    <cellStyle name="40% - 강조색1 18 2" xfId="740"/>
    <cellStyle name="40% - 강조색1 18 2 2" xfId="2769"/>
    <cellStyle name="40% - 강조색1 18 3" xfId="2770"/>
    <cellStyle name="40% - 강조색1 18 4" xfId="2771"/>
    <cellStyle name="40% - 강조색1 19" xfId="741"/>
    <cellStyle name="40% - 강조색1 19 2" xfId="742"/>
    <cellStyle name="40% - 강조색1 19 2 2" xfId="2772"/>
    <cellStyle name="40% - 강조색1 19 3" xfId="2773"/>
    <cellStyle name="40% - 강조색1 19 4" xfId="2774"/>
    <cellStyle name="40% - 강조색1 2" xfId="743"/>
    <cellStyle name="40% - 강조색1 20" xfId="744"/>
    <cellStyle name="40% - 강조색1 20 2" xfId="2775"/>
    <cellStyle name="40% - 강조색1 21" xfId="2776"/>
    <cellStyle name="40% - 강조색1 22" xfId="2777"/>
    <cellStyle name="40% - 강조색1 23" xfId="2778"/>
    <cellStyle name="40% - 강조색1 24" xfId="2779"/>
    <cellStyle name="40% - 강조색1 3" xfId="745"/>
    <cellStyle name="40% - 강조색1 4" xfId="746"/>
    <cellStyle name="40% - 강조색1 5" xfId="747"/>
    <cellStyle name="40% - 강조색1 5 2" xfId="748"/>
    <cellStyle name="40% - 강조색1 5 2 2" xfId="749"/>
    <cellStyle name="40% - 강조색1 5 2 2 2" xfId="750"/>
    <cellStyle name="40% - 강조색1 5 2 2 2 2" xfId="751"/>
    <cellStyle name="40% - 강조색1 5 2 2 2 3" xfId="752"/>
    <cellStyle name="40% - 강조색1 5 2 2 2 3 2" xfId="753"/>
    <cellStyle name="40% - 강조색1 5 2 2 2 3 2 2" xfId="2780"/>
    <cellStyle name="40% - 강조색1 5 2 2 2 3 3" xfId="2781"/>
    <cellStyle name="40% - 강조색1 5 2 2 2 3 4" xfId="2782"/>
    <cellStyle name="40% - 강조색1 5 2 2 2 4" xfId="2783"/>
    <cellStyle name="40% - 강조색1 5 2 2 3" xfId="754"/>
    <cellStyle name="40% - 강조색1 5 2 2 4" xfId="755"/>
    <cellStyle name="40% - 강조색1 5 2 2 4 2" xfId="756"/>
    <cellStyle name="40% - 강조색1 5 2 2 4 2 2" xfId="2784"/>
    <cellStyle name="40% - 강조색1 5 2 2 4 3" xfId="2785"/>
    <cellStyle name="40% - 강조색1 5 2 2 4 4" xfId="2786"/>
    <cellStyle name="40% - 강조색1 5 2 2 5" xfId="2787"/>
    <cellStyle name="40% - 강조색1 5 2 3" xfId="757"/>
    <cellStyle name="40% - 강조색1 5 2 3 2" xfId="758"/>
    <cellStyle name="40% - 강조색1 5 2 3 3" xfId="759"/>
    <cellStyle name="40% - 강조색1 5 2 3 3 2" xfId="760"/>
    <cellStyle name="40% - 강조색1 5 2 3 3 2 2" xfId="2788"/>
    <cellStyle name="40% - 강조색1 5 2 3 3 3" xfId="2789"/>
    <cellStyle name="40% - 강조색1 5 2 3 3 4" xfId="2790"/>
    <cellStyle name="40% - 강조색1 5 2 3 4" xfId="2791"/>
    <cellStyle name="40% - 강조색1 5 2 4" xfId="761"/>
    <cellStyle name="40% - 강조색1 5 2 5" xfId="762"/>
    <cellStyle name="40% - 강조색1 5 2 5 2" xfId="763"/>
    <cellStyle name="40% - 강조색1 5 2 5 2 2" xfId="2792"/>
    <cellStyle name="40% - 강조색1 5 2 5 3" xfId="2793"/>
    <cellStyle name="40% - 강조색1 5 2 5 4" xfId="2794"/>
    <cellStyle name="40% - 강조색1 5 2 6" xfId="2795"/>
    <cellStyle name="40% - 강조색1 5 3" xfId="764"/>
    <cellStyle name="40% - 강조색1 5 3 2" xfId="765"/>
    <cellStyle name="40% - 강조색1 5 3 2 2" xfId="766"/>
    <cellStyle name="40% - 강조색1 5 3 2 3" xfId="767"/>
    <cellStyle name="40% - 강조색1 5 3 2 3 2" xfId="768"/>
    <cellStyle name="40% - 강조색1 5 3 2 3 2 2" xfId="2796"/>
    <cellStyle name="40% - 강조색1 5 3 2 3 3" xfId="2797"/>
    <cellStyle name="40% - 강조색1 5 3 2 3 4" xfId="2798"/>
    <cellStyle name="40% - 강조색1 5 3 2 4" xfId="2799"/>
    <cellStyle name="40% - 강조색1 5 3 3" xfId="769"/>
    <cellStyle name="40% - 강조색1 5 3 4" xfId="770"/>
    <cellStyle name="40% - 강조색1 5 3 4 2" xfId="771"/>
    <cellStyle name="40% - 강조색1 5 3 4 2 2" xfId="2800"/>
    <cellStyle name="40% - 강조색1 5 3 4 3" xfId="2801"/>
    <cellStyle name="40% - 강조색1 5 3 4 4" xfId="2802"/>
    <cellStyle name="40% - 강조색1 5 3 5" xfId="2803"/>
    <cellStyle name="40% - 강조색1 5 4" xfId="772"/>
    <cellStyle name="40% - 강조색1 5 4 2" xfId="773"/>
    <cellStyle name="40% - 강조색1 5 4 3" xfId="774"/>
    <cellStyle name="40% - 강조색1 5 4 3 2" xfId="775"/>
    <cellStyle name="40% - 강조색1 5 4 3 2 2" xfId="2804"/>
    <cellStyle name="40% - 강조색1 5 4 3 3" xfId="2805"/>
    <cellStyle name="40% - 강조색1 5 4 3 4" xfId="2806"/>
    <cellStyle name="40% - 강조색1 5 4 4" xfId="2807"/>
    <cellStyle name="40% - 강조색1 5 5" xfId="776"/>
    <cellStyle name="40% - 강조색1 5 6" xfId="777"/>
    <cellStyle name="40% - 강조색1 5 6 2" xfId="778"/>
    <cellStyle name="40% - 강조색1 5 6 2 2" xfId="2808"/>
    <cellStyle name="40% - 강조색1 5 6 3" xfId="2809"/>
    <cellStyle name="40% - 강조색1 5 6 4" xfId="2810"/>
    <cellStyle name="40% - 강조색1 5 7" xfId="2811"/>
    <cellStyle name="40% - 강조색1 6" xfId="779"/>
    <cellStyle name="40% - 강조색1 6 2" xfId="780"/>
    <cellStyle name="40% - 강조색1 6 2 2" xfId="781"/>
    <cellStyle name="40% - 강조색1 6 2 2 2" xfId="782"/>
    <cellStyle name="40% - 강조색1 6 2 2 3" xfId="783"/>
    <cellStyle name="40% - 강조색1 6 2 2 3 2" xfId="784"/>
    <cellStyle name="40% - 강조색1 6 2 2 3 2 2" xfId="2812"/>
    <cellStyle name="40% - 강조색1 6 2 2 3 3" xfId="2813"/>
    <cellStyle name="40% - 강조색1 6 2 2 3 4" xfId="2814"/>
    <cellStyle name="40% - 강조색1 6 2 2 4" xfId="2815"/>
    <cellStyle name="40% - 강조색1 6 2 3" xfId="785"/>
    <cellStyle name="40% - 강조색1 6 2 4" xfId="786"/>
    <cellStyle name="40% - 강조색1 6 2 4 2" xfId="787"/>
    <cellStyle name="40% - 강조색1 6 2 4 2 2" xfId="2816"/>
    <cellStyle name="40% - 강조색1 6 2 4 3" xfId="2817"/>
    <cellStyle name="40% - 강조색1 6 2 4 4" xfId="2818"/>
    <cellStyle name="40% - 강조색1 6 2 5" xfId="2819"/>
    <cellStyle name="40% - 강조색1 6 3" xfId="788"/>
    <cellStyle name="40% - 강조색1 6 3 2" xfId="789"/>
    <cellStyle name="40% - 강조색1 6 3 3" xfId="790"/>
    <cellStyle name="40% - 강조색1 6 3 3 2" xfId="791"/>
    <cellStyle name="40% - 강조색1 6 3 3 2 2" xfId="2820"/>
    <cellStyle name="40% - 강조색1 6 3 3 3" xfId="2821"/>
    <cellStyle name="40% - 강조색1 6 3 3 4" xfId="2822"/>
    <cellStyle name="40% - 강조색1 6 3 4" xfId="2823"/>
    <cellStyle name="40% - 강조색1 6 4" xfId="792"/>
    <cellStyle name="40% - 강조색1 6 5" xfId="793"/>
    <cellStyle name="40% - 강조색1 6 5 2" xfId="794"/>
    <cellStyle name="40% - 강조색1 6 5 2 2" xfId="2824"/>
    <cellStyle name="40% - 강조색1 6 5 3" xfId="2825"/>
    <cellStyle name="40% - 강조색1 6 5 4" xfId="2826"/>
    <cellStyle name="40% - 강조색1 6 6" xfId="2827"/>
    <cellStyle name="40% - 강조색1 7" xfId="795"/>
    <cellStyle name="40% - 강조색1 7 2" xfId="796"/>
    <cellStyle name="40% - 강조색1 7 2 2" xfId="797"/>
    <cellStyle name="40% - 강조색1 7 2 2 2" xfId="798"/>
    <cellStyle name="40% - 강조색1 7 2 2 3" xfId="799"/>
    <cellStyle name="40% - 강조색1 7 2 2 3 2" xfId="800"/>
    <cellStyle name="40% - 강조색1 7 2 2 3 2 2" xfId="2828"/>
    <cellStyle name="40% - 강조색1 7 2 2 3 3" xfId="2829"/>
    <cellStyle name="40% - 강조색1 7 2 2 3 4" xfId="2830"/>
    <cellStyle name="40% - 강조색1 7 2 2 4" xfId="2831"/>
    <cellStyle name="40% - 강조색1 7 2 3" xfId="801"/>
    <cellStyle name="40% - 강조색1 7 2 4" xfId="802"/>
    <cellStyle name="40% - 강조색1 7 2 4 2" xfId="803"/>
    <cellStyle name="40% - 강조색1 7 2 4 2 2" xfId="2832"/>
    <cellStyle name="40% - 강조색1 7 2 4 3" xfId="2833"/>
    <cellStyle name="40% - 강조색1 7 2 4 4" xfId="2834"/>
    <cellStyle name="40% - 강조색1 7 2 5" xfId="2835"/>
    <cellStyle name="40% - 강조색1 7 3" xfId="804"/>
    <cellStyle name="40% - 강조색1 7 3 2" xfId="805"/>
    <cellStyle name="40% - 강조색1 7 3 3" xfId="806"/>
    <cellStyle name="40% - 강조색1 7 3 3 2" xfId="807"/>
    <cellStyle name="40% - 강조색1 7 3 3 2 2" xfId="2836"/>
    <cellStyle name="40% - 강조색1 7 3 3 3" xfId="2837"/>
    <cellStyle name="40% - 강조색1 7 3 3 4" xfId="2838"/>
    <cellStyle name="40% - 강조색1 7 3 4" xfId="2839"/>
    <cellStyle name="40% - 강조색1 7 4" xfId="808"/>
    <cellStyle name="40% - 강조색1 7 5" xfId="809"/>
    <cellStyle name="40% - 강조색1 7 5 2" xfId="810"/>
    <cellStyle name="40% - 강조색1 7 5 2 2" xfId="2840"/>
    <cellStyle name="40% - 강조색1 7 5 3" xfId="2841"/>
    <cellStyle name="40% - 강조색1 7 5 4" xfId="2842"/>
    <cellStyle name="40% - 강조색1 7 6" xfId="2843"/>
    <cellStyle name="40% - 강조색1 8" xfId="811"/>
    <cellStyle name="40% - 강조색1 8 2" xfId="812"/>
    <cellStyle name="40% - 강조색1 8 2 2" xfId="813"/>
    <cellStyle name="40% - 강조색1 8 2 2 2" xfId="814"/>
    <cellStyle name="40% - 강조색1 8 2 2 3" xfId="815"/>
    <cellStyle name="40% - 강조색1 8 2 2 3 2" xfId="816"/>
    <cellStyle name="40% - 강조색1 8 2 2 3 2 2" xfId="2844"/>
    <cellStyle name="40% - 강조색1 8 2 2 3 3" xfId="2845"/>
    <cellStyle name="40% - 강조색1 8 2 2 3 4" xfId="2846"/>
    <cellStyle name="40% - 강조색1 8 2 2 4" xfId="2847"/>
    <cellStyle name="40% - 강조색1 8 2 3" xfId="817"/>
    <cellStyle name="40% - 강조색1 8 2 4" xfId="818"/>
    <cellStyle name="40% - 강조색1 8 2 4 2" xfId="819"/>
    <cellStyle name="40% - 강조색1 8 2 4 2 2" xfId="2848"/>
    <cellStyle name="40% - 강조색1 8 2 4 3" xfId="2849"/>
    <cellStyle name="40% - 강조색1 8 2 4 4" xfId="2850"/>
    <cellStyle name="40% - 강조색1 8 2 5" xfId="2851"/>
    <cellStyle name="40% - 강조색1 8 3" xfId="820"/>
    <cellStyle name="40% - 강조색1 8 3 2" xfId="821"/>
    <cellStyle name="40% - 강조색1 8 3 3" xfId="822"/>
    <cellStyle name="40% - 강조색1 8 3 3 2" xfId="823"/>
    <cellStyle name="40% - 강조색1 8 3 3 2 2" xfId="2852"/>
    <cellStyle name="40% - 강조색1 8 3 3 3" xfId="2853"/>
    <cellStyle name="40% - 강조색1 8 3 3 4" xfId="2854"/>
    <cellStyle name="40% - 강조색1 8 3 4" xfId="2855"/>
    <cellStyle name="40% - 강조색1 8 4" xfId="824"/>
    <cellStyle name="40% - 강조색1 8 5" xfId="825"/>
    <cellStyle name="40% - 강조색1 8 5 2" xfId="826"/>
    <cellStyle name="40% - 강조색1 8 5 2 2" xfId="2856"/>
    <cellStyle name="40% - 강조색1 8 5 3" xfId="2857"/>
    <cellStyle name="40% - 강조색1 8 5 4" xfId="2858"/>
    <cellStyle name="40% - 강조색1 8 6" xfId="2859"/>
    <cellStyle name="40% - 강조색1 9" xfId="827"/>
    <cellStyle name="40% - 강조색1 9 2" xfId="828"/>
    <cellStyle name="40% - 강조색1 9 2 2" xfId="829"/>
    <cellStyle name="40% - 강조색1 9 2 3" xfId="830"/>
    <cellStyle name="40% - 강조색1 9 2 3 2" xfId="831"/>
    <cellStyle name="40% - 강조색1 9 2 3 2 2" xfId="2860"/>
    <cellStyle name="40% - 강조색1 9 2 3 3" xfId="2861"/>
    <cellStyle name="40% - 강조색1 9 2 3 4" xfId="2862"/>
    <cellStyle name="40% - 강조색1 9 2 4" xfId="2863"/>
    <cellStyle name="40% - 강조색1 9 3" xfId="832"/>
    <cellStyle name="40% - 강조색1 9 4" xfId="833"/>
    <cellStyle name="40% - 강조색1 9 4 2" xfId="834"/>
    <cellStyle name="40% - 강조색1 9 4 2 2" xfId="2864"/>
    <cellStyle name="40% - 강조색1 9 4 3" xfId="2865"/>
    <cellStyle name="40% - 강조색1 9 4 4" xfId="2866"/>
    <cellStyle name="40% - 강조색1 9 5" xfId="2867"/>
    <cellStyle name="40% - 강조색2" xfId="3888" builtinId="35" customBuiltin="1"/>
    <cellStyle name="40% - 강조색2 10" xfId="835"/>
    <cellStyle name="40% - 강조색2 10 2" xfId="836"/>
    <cellStyle name="40% - 강조색2 10 3" xfId="837"/>
    <cellStyle name="40% - 강조색2 10 3 2" xfId="838"/>
    <cellStyle name="40% - 강조색2 10 3 2 2" xfId="2868"/>
    <cellStyle name="40% - 강조색2 10 3 3" xfId="2869"/>
    <cellStyle name="40% - 강조색2 10 3 4" xfId="2870"/>
    <cellStyle name="40% - 강조색2 10 4" xfId="2871"/>
    <cellStyle name="40% - 강조색2 11" xfId="839"/>
    <cellStyle name="40% - 강조색2 12" xfId="840"/>
    <cellStyle name="40% - 강조색2 13" xfId="841"/>
    <cellStyle name="40% - 강조색2 13 2" xfId="842"/>
    <cellStyle name="40% - 강조색2 13 3" xfId="843"/>
    <cellStyle name="40% - 강조색2 13 3 2" xfId="844"/>
    <cellStyle name="40% - 강조색2 13 3 2 2" xfId="2872"/>
    <cellStyle name="40% - 강조색2 13 3 3" xfId="2873"/>
    <cellStyle name="40% - 강조색2 13 3 4" xfId="2874"/>
    <cellStyle name="40% - 강조색2 13 4" xfId="845"/>
    <cellStyle name="40% - 강조색2 13 4 2" xfId="2875"/>
    <cellStyle name="40% - 강조색2 13 5" xfId="2876"/>
    <cellStyle name="40% - 강조색2 13 6" xfId="2877"/>
    <cellStyle name="40% - 강조색2 14" xfId="846"/>
    <cellStyle name="40% - 강조색2 14 2" xfId="847"/>
    <cellStyle name="40% - 강조색2 14 3" xfId="848"/>
    <cellStyle name="40% - 강조색2 14 3 2" xfId="849"/>
    <cellStyle name="40% - 강조색2 14 3 2 2" xfId="2878"/>
    <cellStyle name="40% - 강조색2 14 3 3" xfId="2879"/>
    <cellStyle name="40% - 강조색2 14 3 4" xfId="2880"/>
    <cellStyle name="40% - 강조색2 14 4" xfId="850"/>
    <cellStyle name="40% - 강조색2 14 4 2" xfId="2881"/>
    <cellStyle name="40% - 강조색2 14 5" xfId="2882"/>
    <cellStyle name="40% - 강조색2 14 6" xfId="2883"/>
    <cellStyle name="40% - 강조색2 15" xfId="851"/>
    <cellStyle name="40% - 강조색2 16" xfId="852"/>
    <cellStyle name="40% - 강조색2 16 2" xfId="853"/>
    <cellStyle name="40% - 강조색2 16 2 2" xfId="854"/>
    <cellStyle name="40% - 강조색2 16 2 2 2" xfId="2884"/>
    <cellStyle name="40% - 강조색2 16 2 3" xfId="2885"/>
    <cellStyle name="40% - 강조색2 16 2 4" xfId="2886"/>
    <cellStyle name="40% - 강조색2 16 3" xfId="855"/>
    <cellStyle name="40% - 강조색2 16 3 2" xfId="2887"/>
    <cellStyle name="40% - 강조색2 16 4" xfId="2888"/>
    <cellStyle name="40% - 강조색2 16 5" xfId="2889"/>
    <cellStyle name="40% - 강조색2 17" xfId="856"/>
    <cellStyle name="40% - 강조색2 17 2" xfId="857"/>
    <cellStyle name="40% - 강조색2 17 2 2" xfId="2890"/>
    <cellStyle name="40% - 강조색2 17 3" xfId="2891"/>
    <cellStyle name="40% - 강조색2 17 4" xfId="2892"/>
    <cellStyle name="40% - 강조색2 18" xfId="858"/>
    <cellStyle name="40% - 강조색2 18 2" xfId="859"/>
    <cellStyle name="40% - 강조색2 18 2 2" xfId="2893"/>
    <cellStyle name="40% - 강조색2 18 3" xfId="2894"/>
    <cellStyle name="40% - 강조색2 18 4" xfId="2895"/>
    <cellStyle name="40% - 강조색2 19" xfId="860"/>
    <cellStyle name="40% - 강조색2 19 2" xfId="861"/>
    <cellStyle name="40% - 강조색2 19 2 2" xfId="2896"/>
    <cellStyle name="40% - 강조색2 19 3" xfId="2897"/>
    <cellStyle name="40% - 강조색2 19 4" xfId="2898"/>
    <cellStyle name="40% - 강조색2 2" xfId="862"/>
    <cellStyle name="40% - 강조색2 20" xfId="863"/>
    <cellStyle name="40% - 강조색2 20 2" xfId="2899"/>
    <cellStyle name="40% - 강조색2 21" xfId="2900"/>
    <cellStyle name="40% - 강조색2 22" xfId="2901"/>
    <cellStyle name="40% - 강조색2 23" xfId="2902"/>
    <cellStyle name="40% - 강조색2 24" xfId="2903"/>
    <cellStyle name="40% - 강조색2 3" xfId="864"/>
    <cellStyle name="40% - 강조색2 4" xfId="865"/>
    <cellStyle name="40% - 강조색2 5" xfId="866"/>
    <cellStyle name="40% - 강조색2 5 2" xfId="867"/>
    <cellStyle name="40% - 강조색2 5 2 2" xfId="868"/>
    <cellStyle name="40% - 강조색2 5 2 2 2" xfId="869"/>
    <cellStyle name="40% - 강조색2 5 2 2 2 2" xfId="870"/>
    <cellStyle name="40% - 강조색2 5 2 2 2 3" xfId="871"/>
    <cellStyle name="40% - 강조색2 5 2 2 2 3 2" xfId="872"/>
    <cellStyle name="40% - 강조색2 5 2 2 2 3 2 2" xfId="2904"/>
    <cellStyle name="40% - 강조색2 5 2 2 2 3 3" xfId="2905"/>
    <cellStyle name="40% - 강조색2 5 2 2 2 3 4" xfId="2906"/>
    <cellStyle name="40% - 강조색2 5 2 2 2 4" xfId="2907"/>
    <cellStyle name="40% - 강조색2 5 2 2 3" xfId="873"/>
    <cellStyle name="40% - 강조색2 5 2 2 4" xfId="874"/>
    <cellStyle name="40% - 강조색2 5 2 2 4 2" xfId="875"/>
    <cellStyle name="40% - 강조색2 5 2 2 4 2 2" xfId="2908"/>
    <cellStyle name="40% - 강조색2 5 2 2 4 3" xfId="2909"/>
    <cellStyle name="40% - 강조색2 5 2 2 4 4" xfId="2910"/>
    <cellStyle name="40% - 강조색2 5 2 2 5" xfId="2911"/>
    <cellStyle name="40% - 강조색2 5 2 3" xfId="876"/>
    <cellStyle name="40% - 강조색2 5 2 3 2" xfId="877"/>
    <cellStyle name="40% - 강조색2 5 2 3 3" xfId="878"/>
    <cellStyle name="40% - 강조색2 5 2 3 3 2" xfId="879"/>
    <cellStyle name="40% - 강조색2 5 2 3 3 2 2" xfId="2912"/>
    <cellStyle name="40% - 강조색2 5 2 3 3 3" xfId="2913"/>
    <cellStyle name="40% - 강조색2 5 2 3 3 4" xfId="2914"/>
    <cellStyle name="40% - 강조색2 5 2 3 4" xfId="2915"/>
    <cellStyle name="40% - 강조색2 5 2 4" xfId="880"/>
    <cellStyle name="40% - 강조색2 5 2 5" xfId="881"/>
    <cellStyle name="40% - 강조색2 5 2 5 2" xfId="882"/>
    <cellStyle name="40% - 강조색2 5 2 5 2 2" xfId="2916"/>
    <cellStyle name="40% - 강조색2 5 2 5 3" xfId="2917"/>
    <cellStyle name="40% - 강조색2 5 2 5 4" xfId="2918"/>
    <cellStyle name="40% - 강조색2 5 2 6" xfId="2919"/>
    <cellStyle name="40% - 강조색2 5 3" xfId="883"/>
    <cellStyle name="40% - 강조색2 5 3 2" xfId="884"/>
    <cellStyle name="40% - 강조색2 5 3 2 2" xfId="885"/>
    <cellStyle name="40% - 강조색2 5 3 2 3" xfId="886"/>
    <cellStyle name="40% - 강조색2 5 3 2 3 2" xfId="887"/>
    <cellStyle name="40% - 강조색2 5 3 2 3 2 2" xfId="2920"/>
    <cellStyle name="40% - 강조색2 5 3 2 3 3" xfId="2921"/>
    <cellStyle name="40% - 강조색2 5 3 2 3 4" xfId="2922"/>
    <cellStyle name="40% - 강조색2 5 3 2 4" xfId="2923"/>
    <cellStyle name="40% - 강조색2 5 3 3" xfId="888"/>
    <cellStyle name="40% - 강조색2 5 3 4" xfId="889"/>
    <cellStyle name="40% - 강조색2 5 3 4 2" xfId="890"/>
    <cellStyle name="40% - 강조색2 5 3 4 2 2" xfId="2924"/>
    <cellStyle name="40% - 강조색2 5 3 4 3" xfId="2925"/>
    <cellStyle name="40% - 강조색2 5 3 4 4" xfId="2926"/>
    <cellStyle name="40% - 강조색2 5 3 5" xfId="2927"/>
    <cellStyle name="40% - 강조색2 5 4" xfId="891"/>
    <cellStyle name="40% - 강조색2 5 4 2" xfId="892"/>
    <cellStyle name="40% - 강조색2 5 4 3" xfId="893"/>
    <cellStyle name="40% - 강조색2 5 4 3 2" xfId="894"/>
    <cellStyle name="40% - 강조색2 5 4 3 2 2" xfId="2928"/>
    <cellStyle name="40% - 강조색2 5 4 3 3" xfId="2929"/>
    <cellStyle name="40% - 강조색2 5 4 3 4" xfId="2930"/>
    <cellStyle name="40% - 강조색2 5 4 4" xfId="2931"/>
    <cellStyle name="40% - 강조색2 5 5" xfId="895"/>
    <cellStyle name="40% - 강조색2 5 6" xfId="896"/>
    <cellStyle name="40% - 강조색2 5 6 2" xfId="897"/>
    <cellStyle name="40% - 강조색2 5 6 2 2" xfId="2932"/>
    <cellStyle name="40% - 강조색2 5 6 3" xfId="2933"/>
    <cellStyle name="40% - 강조색2 5 6 4" xfId="2934"/>
    <cellStyle name="40% - 강조색2 5 7" xfId="2935"/>
    <cellStyle name="40% - 강조색2 6" xfId="898"/>
    <cellStyle name="40% - 강조색2 6 2" xfId="899"/>
    <cellStyle name="40% - 강조색2 6 2 2" xfId="900"/>
    <cellStyle name="40% - 강조색2 6 2 2 2" xfId="901"/>
    <cellStyle name="40% - 강조색2 6 2 2 3" xfId="902"/>
    <cellStyle name="40% - 강조색2 6 2 2 3 2" xfId="903"/>
    <cellStyle name="40% - 강조색2 6 2 2 3 2 2" xfId="2936"/>
    <cellStyle name="40% - 강조색2 6 2 2 3 3" xfId="2937"/>
    <cellStyle name="40% - 강조색2 6 2 2 3 4" xfId="2938"/>
    <cellStyle name="40% - 강조색2 6 2 2 4" xfId="2939"/>
    <cellStyle name="40% - 강조색2 6 2 3" xfId="904"/>
    <cellStyle name="40% - 강조색2 6 2 4" xfId="905"/>
    <cellStyle name="40% - 강조색2 6 2 4 2" xfId="906"/>
    <cellStyle name="40% - 강조색2 6 2 4 2 2" xfId="2940"/>
    <cellStyle name="40% - 강조색2 6 2 4 3" xfId="2941"/>
    <cellStyle name="40% - 강조색2 6 2 4 4" xfId="2942"/>
    <cellStyle name="40% - 강조색2 6 2 5" xfId="2943"/>
    <cellStyle name="40% - 강조색2 6 3" xfId="907"/>
    <cellStyle name="40% - 강조색2 6 3 2" xfId="908"/>
    <cellStyle name="40% - 강조색2 6 3 3" xfId="909"/>
    <cellStyle name="40% - 강조색2 6 3 3 2" xfId="910"/>
    <cellStyle name="40% - 강조색2 6 3 3 2 2" xfId="2944"/>
    <cellStyle name="40% - 강조색2 6 3 3 3" xfId="2945"/>
    <cellStyle name="40% - 강조색2 6 3 3 4" xfId="2946"/>
    <cellStyle name="40% - 강조색2 6 3 4" xfId="2947"/>
    <cellStyle name="40% - 강조색2 6 4" xfId="911"/>
    <cellStyle name="40% - 강조색2 6 5" xfId="912"/>
    <cellStyle name="40% - 강조색2 6 5 2" xfId="913"/>
    <cellStyle name="40% - 강조색2 6 5 2 2" xfId="2948"/>
    <cellStyle name="40% - 강조색2 6 5 3" xfId="2949"/>
    <cellStyle name="40% - 강조색2 6 5 4" xfId="2950"/>
    <cellStyle name="40% - 강조색2 6 6" xfId="2951"/>
    <cellStyle name="40% - 강조색2 7" xfId="914"/>
    <cellStyle name="40% - 강조색2 7 2" xfId="915"/>
    <cellStyle name="40% - 강조색2 7 2 2" xfId="916"/>
    <cellStyle name="40% - 강조색2 7 2 2 2" xfId="917"/>
    <cellStyle name="40% - 강조색2 7 2 2 3" xfId="918"/>
    <cellStyle name="40% - 강조색2 7 2 2 3 2" xfId="919"/>
    <cellStyle name="40% - 강조색2 7 2 2 3 2 2" xfId="2952"/>
    <cellStyle name="40% - 강조색2 7 2 2 3 3" xfId="2953"/>
    <cellStyle name="40% - 강조색2 7 2 2 3 4" xfId="2954"/>
    <cellStyle name="40% - 강조색2 7 2 2 4" xfId="2955"/>
    <cellStyle name="40% - 강조색2 7 2 3" xfId="920"/>
    <cellStyle name="40% - 강조색2 7 2 4" xfId="921"/>
    <cellStyle name="40% - 강조색2 7 2 4 2" xfId="922"/>
    <cellStyle name="40% - 강조색2 7 2 4 2 2" xfId="2956"/>
    <cellStyle name="40% - 강조색2 7 2 4 3" xfId="2957"/>
    <cellStyle name="40% - 강조색2 7 2 4 4" xfId="2958"/>
    <cellStyle name="40% - 강조색2 7 2 5" xfId="2959"/>
    <cellStyle name="40% - 강조색2 7 3" xfId="923"/>
    <cellStyle name="40% - 강조색2 7 3 2" xfId="924"/>
    <cellStyle name="40% - 강조색2 7 3 3" xfId="925"/>
    <cellStyle name="40% - 강조색2 7 3 3 2" xfId="926"/>
    <cellStyle name="40% - 강조색2 7 3 3 2 2" xfId="2960"/>
    <cellStyle name="40% - 강조색2 7 3 3 3" xfId="2961"/>
    <cellStyle name="40% - 강조색2 7 3 3 4" xfId="2962"/>
    <cellStyle name="40% - 강조색2 7 3 4" xfId="2963"/>
    <cellStyle name="40% - 강조색2 7 4" xfId="927"/>
    <cellStyle name="40% - 강조색2 7 5" xfId="928"/>
    <cellStyle name="40% - 강조색2 7 5 2" xfId="929"/>
    <cellStyle name="40% - 강조색2 7 5 2 2" xfId="2964"/>
    <cellStyle name="40% - 강조색2 7 5 3" xfId="2965"/>
    <cellStyle name="40% - 강조색2 7 5 4" xfId="2966"/>
    <cellStyle name="40% - 강조색2 7 6" xfId="2967"/>
    <cellStyle name="40% - 강조색2 8" xfId="930"/>
    <cellStyle name="40% - 강조색2 8 2" xfId="931"/>
    <cellStyle name="40% - 강조색2 8 2 2" xfId="932"/>
    <cellStyle name="40% - 강조색2 8 2 2 2" xfId="933"/>
    <cellStyle name="40% - 강조색2 8 2 2 3" xfId="934"/>
    <cellStyle name="40% - 강조색2 8 2 2 3 2" xfId="935"/>
    <cellStyle name="40% - 강조색2 8 2 2 3 2 2" xfId="2968"/>
    <cellStyle name="40% - 강조색2 8 2 2 3 3" xfId="2969"/>
    <cellStyle name="40% - 강조색2 8 2 2 3 4" xfId="2970"/>
    <cellStyle name="40% - 강조색2 8 2 2 4" xfId="2971"/>
    <cellStyle name="40% - 강조색2 8 2 3" xfId="936"/>
    <cellStyle name="40% - 강조색2 8 2 4" xfId="937"/>
    <cellStyle name="40% - 강조색2 8 2 4 2" xfId="938"/>
    <cellStyle name="40% - 강조색2 8 2 4 2 2" xfId="2972"/>
    <cellStyle name="40% - 강조색2 8 2 4 3" xfId="2973"/>
    <cellStyle name="40% - 강조색2 8 2 4 4" xfId="2974"/>
    <cellStyle name="40% - 강조색2 8 2 5" xfId="2975"/>
    <cellStyle name="40% - 강조색2 8 3" xfId="939"/>
    <cellStyle name="40% - 강조색2 8 3 2" xfId="940"/>
    <cellStyle name="40% - 강조색2 8 3 3" xfId="941"/>
    <cellStyle name="40% - 강조색2 8 3 3 2" xfId="942"/>
    <cellStyle name="40% - 강조색2 8 3 3 2 2" xfId="2976"/>
    <cellStyle name="40% - 강조색2 8 3 3 3" xfId="2977"/>
    <cellStyle name="40% - 강조색2 8 3 3 4" xfId="2978"/>
    <cellStyle name="40% - 강조색2 8 3 4" xfId="2979"/>
    <cellStyle name="40% - 강조색2 8 4" xfId="943"/>
    <cellStyle name="40% - 강조색2 8 5" xfId="944"/>
    <cellStyle name="40% - 강조색2 8 5 2" xfId="945"/>
    <cellStyle name="40% - 강조색2 8 5 2 2" xfId="2980"/>
    <cellStyle name="40% - 강조색2 8 5 3" xfId="2981"/>
    <cellStyle name="40% - 강조색2 8 5 4" xfId="2982"/>
    <cellStyle name="40% - 강조색2 8 6" xfId="2983"/>
    <cellStyle name="40% - 강조색2 9" xfId="946"/>
    <cellStyle name="40% - 강조색2 9 2" xfId="947"/>
    <cellStyle name="40% - 강조색2 9 2 2" xfId="948"/>
    <cellStyle name="40% - 강조색2 9 2 3" xfId="949"/>
    <cellStyle name="40% - 강조색2 9 2 3 2" xfId="950"/>
    <cellStyle name="40% - 강조색2 9 2 3 2 2" xfId="2984"/>
    <cellStyle name="40% - 강조색2 9 2 3 3" xfId="2985"/>
    <cellStyle name="40% - 강조색2 9 2 3 4" xfId="2986"/>
    <cellStyle name="40% - 강조색2 9 2 4" xfId="2987"/>
    <cellStyle name="40% - 강조색2 9 3" xfId="951"/>
    <cellStyle name="40% - 강조색2 9 4" xfId="952"/>
    <cellStyle name="40% - 강조색2 9 4 2" xfId="953"/>
    <cellStyle name="40% - 강조색2 9 4 2 2" xfId="2988"/>
    <cellStyle name="40% - 강조색2 9 4 3" xfId="2989"/>
    <cellStyle name="40% - 강조색2 9 4 4" xfId="2990"/>
    <cellStyle name="40% - 강조색2 9 5" xfId="2991"/>
    <cellStyle name="40% - 강조색3" xfId="3892" builtinId="39" customBuiltin="1"/>
    <cellStyle name="40% - 강조색3 10" xfId="954"/>
    <cellStyle name="40% - 강조색3 10 2" xfId="955"/>
    <cellStyle name="40% - 강조색3 10 3" xfId="956"/>
    <cellStyle name="40% - 강조색3 10 3 2" xfId="957"/>
    <cellStyle name="40% - 강조색3 10 3 2 2" xfId="2992"/>
    <cellStyle name="40% - 강조색3 10 3 3" xfId="2993"/>
    <cellStyle name="40% - 강조색3 10 3 4" xfId="2994"/>
    <cellStyle name="40% - 강조색3 10 4" xfId="2995"/>
    <cellStyle name="40% - 강조색3 11" xfId="958"/>
    <cellStyle name="40% - 강조색3 12" xfId="959"/>
    <cellStyle name="40% - 강조색3 13" xfId="960"/>
    <cellStyle name="40% - 강조색3 13 2" xfId="961"/>
    <cellStyle name="40% - 강조색3 13 3" xfId="962"/>
    <cellStyle name="40% - 강조색3 13 3 2" xfId="963"/>
    <cellStyle name="40% - 강조색3 13 3 2 2" xfId="2996"/>
    <cellStyle name="40% - 강조색3 13 3 3" xfId="2997"/>
    <cellStyle name="40% - 강조색3 13 3 4" xfId="2998"/>
    <cellStyle name="40% - 강조색3 13 4" xfId="964"/>
    <cellStyle name="40% - 강조색3 13 4 2" xfId="2999"/>
    <cellStyle name="40% - 강조색3 13 5" xfId="3000"/>
    <cellStyle name="40% - 강조색3 13 6" xfId="3001"/>
    <cellStyle name="40% - 강조색3 14" xfId="965"/>
    <cellStyle name="40% - 강조색3 14 2" xfId="966"/>
    <cellStyle name="40% - 강조색3 14 3" xfId="967"/>
    <cellStyle name="40% - 강조색3 14 3 2" xfId="968"/>
    <cellStyle name="40% - 강조색3 14 3 2 2" xfId="3002"/>
    <cellStyle name="40% - 강조색3 14 3 3" xfId="3003"/>
    <cellStyle name="40% - 강조색3 14 3 4" xfId="3004"/>
    <cellStyle name="40% - 강조색3 14 4" xfId="969"/>
    <cellStyle name="40% - 강조색3 14 4 2" xfId="3005"/>
    <cellStyle name="40% - 강조색3 14 5" xfId="3006"/>
    <cellStyle name="40% - 강조색3 14 6" xfId="3007"/>
    <cellStyle name="40% - 강조색3 15" xfId="970"/>
    <cellStyle name="40% - 강조색3 16" xfId="971"/>
    <cellStyle name="40% - 강조색3 16 2" xfId="972"/>
    <cellStyle name="40% - 강조색3 16 2 2" xfId="973"/>
    <cellStyle name="40% - 강조색3 16 2 2 2" xfId="3008"/>
    <cellStyle name="40% - 강조색3 16 2 3" xfId="3009"/>
    <cellStyle name="40% - 강조색3 16 2 4" xfId="3010"/>
    <cellStyle name="40% - 강조색3 16 3" xfId="974"/>
    <cellStyle name="40% - 강조색3 16 3 2" xfId="3011"/>
    <cellStyle name="40% - 강조색3 16 4" xfId="3012"/>
    <cellStyle name="40% - 강조색3 16 5" xfId="3013"/>
    <cellStyle name="40% - 강조색3 17" xfId="975"/>
    <cellStyle name="40% - 강조색3 17 2" xfId="976"/>
    <cellStyle name="40% - 강조색3 17 2 2" xfId="3014"/>
    <cellStyle name="40% - 강조색3 17 3" xfId="3015"/>
    <cellStyle name="40% - 강조색3 17 4" xfId="3016"/>
    <cellStyle name="40% - 강조색3 18" xfId="977"/>
    <cellStyle name="40% - 강조색3 18 2" xfId="978"/>
    <cellStyle name="40% - 강조색3 18 2 2" xfId="3017"/>
    <cellStyle name="40% - 강조색3 18 3" xfId="3018"/>
    <cellStyle name="40% - 강조색3 18 4" xfId="3019"/>
    <cellStyle name="40% - 강조색3 19" xfId="979"/>
    <cellStyle name="40% - 강조색3 19 2" xfId="980"/>
    <cellStyle name="40% - 강조색3 19 2 2" xfId="3020"/>
    <cellStyle name="40% - 강조색3 19 3" xfId="3021"/>
    <cellStyle name="40% - 강조색3 19 4" xfId="3022"/>
    <cellStyle name="40% - 강조색3 2" xfId="981"/>
    <cellStyle name="40% - 강조색3 20" xfId="982"/>
    <cellStyle name="40% - 강조색3 20 2" xfId="3023"/>
    <cellStyle name="40% - 강조색3 21" xfId="3024"/>
    <cellStyle name="40% - 강조색3 22" xfId="3025"/>
    <cellStyle name="40% - 강조색3 23" xfId="3026"/>
    <cellStyle name="40% - 강조색3 24" xfId="3027"/>
    <cellStyle name="40% - 강조색3 3" xfId="983"/>
    <cellStyle name="40% - 강조색3 4" xfId="984"/>
    <cellStyle name="40% - 강조색3 5" xfId="985"/>
    <cellStyle name="40% - 강조색3 5 2" xfId="986"/>
    <cellStyle name="40% - 강조색3 5 2 2" xfId="987"/>
    <cellStyle name="40% - 강조색3 5 2 2 2" xfId="988"/>
    <cellStyle name="40% - 강조색3 5 2 2 2 2" xfId="989"/>
    <cellStyle name="40% - 강조색3 5 2 2 2 3" xfId="990"/>
    <cellStyle name="40% - 강조색3 5 2 2 2 3 2" xfId="991"/>
    <cellStyle name="40% - 강조색3 5 2 2 2 3 2 2" xfId="3028"/>
    <cellStyle name="40% - 강조색3 5 2 2 2 3 3" xfId="3029"/>
    <cellStyle name="40% - 강조색3 5 2 2 2 3 4" xfId="3030"/>
    <cellStyle name="40% - 강조색3 5 2 2 2 4" xfId="3031"/>
    <cellStyle name="40% - 강조색3 5 2 2 3" xfId="992"/>
    <cellStyle name="40% - 강조색3 5 2 2 4" xfId="993"/>
    <cellStyle name="40% - 강조색3 5 2 2 4 2" xfId="994"/>
    <cellStyle name="40% - 강조색3 5 2 2 4 2 2" xfId="3032"/>
    <cellStyle name="40% - 강조색3 5 2 2 4 3" xfId="3033"/>
    <cellStyle name="40% - 강조색3 5 2 2 4 4" xfId="3034"/>
    <cellStyle name="40% - 강조색3 5 2 2 5" xfId="3035"/>
    <cellStyle name="40% - 강조색3 5 2 3" xfId="995"/>
    <cellStyle name="40% - 강조색3 5 2 3 2" xfId="996"/>
    <cellStyle name="40% - 강조색3 5 2 3 3" xfId="997"/>
    <cellStyle name="40% - 강조색3 5 2 3 3 2" xfId="998"/>
    <cellStyle name="40% - 강조색3 5 2 3 3 2 2" xfId="3036"/>
    <cellStyle name="40% - 강조색3 5 2 3 3 3" xfId="3037"/>
    <cellStyle name="40% - 강조색3 5 2 3 3 4" xfId="3038"/>
    <cellStyle name="40% - 강조색3 5 2 3 4" xfId="3039"/>
    <cellStyle name="40% - 강조색3 5 2 4" xfId="999"/>
    <cellStyle name="40% - 강조색3 5 2 5" xfId="1000"/>
    <cellStyle name="40% - 강조색3 5 2 5 2" xfId="1001"/>
    <cellStyle name="40% - 강조색3 5 2 5 2 2" xfId="3040"/>
    <cellStyle name="40% - 강조색3 5 2 5 3" xfId="3041"/>
    <cellStyle name="40% - 강조색3 5 2 5 4" xfId="3042"/>
    <cellStyle name="40% - 강조색3 5 2 6" xfId="3043"/>
    <cellStyle name="40% - 강조색3 5 3" xfId="1002"/>
    <cellStyle name="40% - 강조색3 5 3 2" xfId="1003"/>
    <cellStyle name="40% - 강조색3 5 3 2 2" xfId="1004"/>
    <cellStyle name="40% - 강조색3 5 3 2 3" xfId="1005"/>
    <cellStyle name="40% - 강조색3 5 3 2 3 2" xfId="1006"/>
    <cellStyle name="40% - 강조색3 5 3 2 3 2 2" xfId="3044"/>
    <cellStyle name="40% - 강조색3 5 3 2 3 3" xfId="3045"/>
    <cellStyle name="40% - 강조색3 5 3 2 3 4" xfId="3046"/>
    <cellStyle name="40% - 강조색3 5 3 2 4" xfId="3047"/>
    <cellStyle name="40% - 강조색3 5 3 3" xfId="1007"/>
    <cellStyle name="40% - 강조색3 5 3 4" xfId="1008"/>
    <cellStyle name="40% - 강조색3 5 3 4 2" xfId="1009"/>
    <cellStyle name="40% - 강조색3 5 3 4 2 2" xfId="3048"/>
    <cellStyle name="40% - 강조색3 5 3 4 3" xfId="3049"/>
    <cellStyle name="40% - 강조색3 5 3 4 4" xfId="3050"/>
    <cellStyle name="40% - 강조색3 5 3 5" xfId="3051"/>
    <cellStyle name="40% - 강조색3 5 4" xfId="1010"/>
    <cellStyle name="40% - 강조색3 5 4 2" xfId="1011"/>
    <cellStyle name="40% - 강조색3 5 4 3" xfId="1012"/>
    <cellStyle name="40% - 강조색3 5 4 3 2" xfId="1013"/>
    <cellStyle name="40% - 강조색3 5 4 3 2 2" xfId="3052"/>
    <cellStyle name="40% - 강조색3 5 4 3 3" xfId="3053"/>
    <cellStyle name="40% - 강조색3 5 4 3 4" xfId="3054"/>
    <cellStyle name="40% - 강조색3 5 4 4" xfId="3055"/>
    <cellStyle name="40% - 강조색3 5 5" xfId="1014"/>
    <cellStyle name="40% - 강조색3 5 6" xfId="1015"/>
    <cellStyle name="40% - 강조색3 5 6 2" xfId="1016"/>
    <cellStyle name="40% - 강조색3 5 6 2 2" xfId="3056"/>
    <cellStyle name="40% - 강조색3 5 6 3" xfId="3057"/>
    <cellStyle name="40% - 강조색3 5 6 4" xfId="3058"/>
    <cellStyle name="40% - 강조색3 5 7" xfId="3059"/>
    <cellStyle name="40% - 강조색3 6" xfId="1017"/>
    <cellStyle name="40% - 강조색3 6 2" xfId="1018"/>
    <cellStyle name="40% - 강조색3 6 2 2" xfId="1019"/>
    <cellStyle name="40% - 강조색3 6 2 2 2" xfId="1020"/>
    <cellStyle name="40% - 강조색3 6 2 2 3" xfId="1021"/>
    <cellStyle name="40% - 강조색3 6 2 2 3 2" xfId="1022"/>
    <cellStyle name="40% - 강조색3 6 2 2 3 2 2" xfId="3060"/>
    <cellStyle name="40% - 강조색3 6 2 2 3 3" xfId="3061"/>
    <cellStyle name="40% - 강조색3 6 2 2 3 4" xfId="3062"/>
    <cellStyle name="40% - 강조색3 6 2 2 4" xfId="3063"/>
    <cellStyle name="40% - 강조색3 6 2 3" xfId="1023"/>
    <cellStyle name="40% - 강조색3 6 2 4" xfId="1024"/>
    <cellStyle name="40% - 강조색3 6 2 4 2" xfId="1025"/>
    <cellStyle name="40% - 강조색3 6 2 4 2 2" xfId="3064"/>
    <cellStyle name="40% - 강조색3 6 2 4 3" xfId="3065"/>
    <cellStyle name="40% - 강조색3 6 2 4 4" xfId="3066"/>
    <cellStyle name="40% - 강조색3 6 2 5" xfId="3067"/>
    <cellStyle name="40% - 강조색3 6 3" xfId="1026"/>
    <cellStyle name="40% - 강조색3 6 3 2" xfId="1027"/>
    <cellStyle name="40% - 강조색3 6 3 3" xfId="1028"/>
    <cellStyle name="40% - 강조색3 6 3 3 2" xfId="1029"/>
    <cellStyle name="40% - 강조색3 6 3 3 2 2" xfId="3068"/>
    <cellStyle name="40% - 강조색3 6 3 3 3" xfId="3069"/>
    <cellStyle name="40% - 강조색3 6 3 3 4" xfId="3070"/>
    <cellStyle name="40% - 강조색3 6 3 4" xfId="3071"/>
    <cellStyle name="40% - 강조색3 6 4" xfId="1030"/>
    <cellStyle name="40% - 강조색3 6 5" xfId="1031"/>
    <cellStyle name="40% - 강조색3 6 5 2" xfId="1032"/>
    <cellStyle name="40% - 강조색3 6 5 2 2" xfId="3072"/>
    <cellStyle name="40% - 강조색3 6 5 3" xfId="3073"/>
    <cellStyle name="40% - 강조색3 6 5 4" xfId="3074"/>
    <cellStyle name="40% - 강조색3 6 6" xfId="3075"/>
    <cellStyle name="40% - 강조색3 7" xfId="1033"/>
    <cellStyle name="40% - 강조색3 7 2" xfId="1034"/>
    <cellStyle name="40% - 강조색3 7 2 2" xfId="1035"/>
    <cellStyle name="40% - 강조색3 7 2 2 2" xfId="1036"/>
    <cellStyle name="40% - 강조색3 7 2 2 3" xfId="1037"/>
    <cellStyle name="40% - 강조색3 7 2 2 3 2" xfId="1038"/>
    <cellStyle name="40% - 강조색3 7 2 2 3 2 2" xfId="3076"/>
    <cellStyle name="40% - 강조색3 7 2 2 3 3" xfId="3077"/>
    <cellStyle name="40% - 강조색3 7 2 2 3 4" xfId="3078"/>
    <cellStyle name="40% - 강조색3 7 2 2 4" xfId="3079"/>
    <cellStyle name="40% - 강조색3 7 2 3" xfId="1039"/>
    <cellStyle name="40% - 강조색3 7 2 4" xfId="1040"/>
    <cellStyle name="40% - 강조색3 7 2 4 2" xfId="1041"/>
    <cellStyle name="40% - 강조색3 7 2 4 2 2" xfId="3080"/>
    <cellStyle name="40% - 강조색3 7 2 4 3" xfId="3081"/>
    <cellStyle name="40% - 강조색3 7 2 4 4" xfId="3082"/>
    <cellStyle name="40% - 강조색3 7 2 5" xfId="3083"/>
    <cellStyle name="40% - 강조색3 7 3" xfId="1042"/>
    <cellStyle name="40% - 강조색3 7 3 2" xfId="1043"/>
    <cellStyle name="40% - 강조색3 7 3 3" xfId="1044"/>
    <cellStyle name="40% - 강조색3 7 3 3 2" xfId="1045"/>
    <cellStyle name="40% - 강조색3 7 3 3 2 2" xfId="3084"/>
    <cellStyle name="40% - 강조색3 7 3 3 3" xfId="3085"/>
    <cellStyle name="40% - 강조색3 7 3 3 4" xfId="3086"/>
    <cellStyle name="40% - 강조색3 7 3 4" xfId="3087"/>
    <cellStyle name="40% - 강조색3 7 4" xfId="1046"/>
    <cellStyle name="40% - 강조색3 7 5" xfId="1047"/>
    <cellStyle name="40% - 강조색3 7 5 2" xfId="1048"/>
    <cellStyle name="40% - 강조색3 7 5 2 2" xfId="3088"/>
    <cellStyle name="40% - 강조색3 7 5 3" xfId="3089"/>
    <cellStyle name="40% - 강조색3 7 5 4" xfId="3090"/>
    <cellStyle name="40% - 강조색3 7 6" xfId="3091"/>
    <cellStyle name="40% - 강조색3 8" xfId="1049"/>
    <cellStyle name="40% - 강조색3 8 2" xfId="1050"/>
    <cellStyle name="40% - 강조색3 8 2 2" xfId="1051"/>
    <cellStyle name="40% - 강조색3 8 2 2 2" xfId="1052"/>
    <cellStyle name="40% - 강조색3 8 2 2 3" xfId="1053"/>
    <cellStyle name="40% - 강조색3 8 2 2 3 2" xfId="1054"/>
    <cellStyle name="40% - 강조색3 8 2 2 3 2 2" xfId="3092"/>
    <cellStyle name="40% - 강조색3 8 2 2 3 3" xfId="3093"/>
    <cellStyle name="40% - 강조색3 8 2 2 3 4" xfId="3094"/>
    <cellStyle name="40% - 강조색3 8 2 2 4" xfId="3095"/>
    <cellStyle name="40% - 강조색3 8 2 3" xfId="1055"/>
    <cellStyle name="40% - 강조색3 8 2 4" xfId="1056"/>
    <cellStyle name="40% - 강조색3 8 2 4 2" xfId="1057"/>
    <cellStyle name="40% - 강조색3 8 2 4 2 2" xfId="3096"/>
    <cellStyle name="40% - 강조색3 8 2 4 3" xfId="3097"/>
    <cellStyle name="40% - 강조색3 8 2 4 4" xfId="3098"/>
    <cellStyle name="40% - 강조색3 8 2 5" xfId="3099"/>
    <cellStyle name="40% - 강조색3 8 3" xfId="1058"/>
    <cellStyle name="40% - 강조색3 8 3 2" xfId="1059"/>
    <cellStyle name="40% - 강조색3 8 3 3" xfId="1060"/>
    <cellStyle name="40% - 강조색3 8 3 3 2" xfId="1061"/>
    <cellStyle name="40% - 강조색3 8 3 3 2 2" xfId="3100"/>
    <cellStyle name="40% - 강조색3 8 3 3 3" xfId="3101"/>
    <cellStyle name="40% - 강조색3 8 3 3 4" xfId="3102"/>
    <cellStyle name="40% - 강조색3 8 3 4" xfId="3103"/>
    <cellStyle name="40% - 강조색3 8 4" xfId="1062"/>
    <cellStyle name="40% - 강조색3 8 5" xfId="1063"/>
    <cellStyle name="40% - 강조색3 8 5 2" xfId="1064"/>
    <cellStyle name="40% - 강조색3 8 5 2 2" xfId="3104"/>
    <cellStyle name="40% - 강조색3 8 5 3" xfId="3105"/>
    <cellStyle name="40% - 강조색3 8 5 4" xfId="3106"/>
    <cellStyle name="40% - 강조색3 8 6" xfId="3107"/>
    <cellStyle name="40% - 강조색3 9" xfId="1065"/>
    <cellStyle name="40% - 강조색3 9 2" xfId="1066"/>
    <cellStyle name="40% - 강조색3 9 2 2" xfId="1067"/>
    <cellStyle name="40% - 강조색3 9 2 3" xfId="1068"/>
    <cellStyle name="40% - 강조색3 9 2 3 2" xfId="1069"/>
    <cellStyle name="40% - 강조색3 9 2 3 2 2" xfId="3108"/>
    <cellStyle name="40% - 강조색3 9 2 3 3" xfId="3109"/>
    <cellStyle name="40% - 강조색3 9 2 3 4" xfId="3110"/>
    <cellStyle name="40% - 강조색3 9 2 4" xfId="3111"/>
    <cellStyle name="40% - 강조색3 9 3" xfId="1070"/>
    <cellStyle name="40% - 강조색3 9 4" xfId="1071"/>
    <cellStyle name="40% - 강조색3 9 4 2" xfId="1072"/>
    <cellStyle name="40% - 강조색3 9 4 2 2" xfId="3112"/>
    <cellStyle name="40% - 강조색3 9 4 3" xfId="3113"/>
    <cellStyle name="40% - 강조색3 9 4 4" xfId="3114"/>
    <cellStyle name="40% - 강조색3 9 5" xfId="3115"/>
    <cellStyle name="40% - 강조색4" xfId="3896" builtinId="43" customBuiltin="1"/>
    <cellStyle name="40% - 강조색4 10" xfId="1073"/>
    <cellStyle name="40% - 강조색4 10 2" xfId="1074"/>
    <cellStyle name="40% - 강조색4 10 3" xfId="1075"/>
    <cellStyle name="40% - 강조색4 10 3 2" xfId="1076"/>
    <cellStyle name="40% - 강조색4 10 3 2 2" xfId="3116"/>
    <cellStyle name="40% - 강조색4 10 3 3" xfId="3117"/>
    <cellStyle name="40% - 강조색4 10 3 4" xfId="3118"/>
    <cellStyle name="40% - 강조색4 10 4" xfId="3119"/>
    <cellStyle name="40% - 강조색4 11" xfId="1077"/>
    <cellStyle name="40% - 강조색4 12" xfId="1078"/>
    <cellStyle name="40% - 강조색4 13" xfId="1079"/>
    <cellStyle name="40% - 강조색4 13 2" xfId="1080"/>
    <cellStyle name="40% - 강조색4 13 3" xfId="1081"/>
    <cellStyle name="40% - 강조색4 13 3 2" xfId="1082"/>
    <cellStyle name="40% - 강조색4 13 3 2 2" xfId="3120"/>
    <cellStyle name="40% - 강조색4 13 3 3" xfId="3121"/>
    <cellStyle name="40% - 강조색4 13 3 4" xfId="3122"/>
    <cellStyle name="40% - 강조색4 13 4" xfId="1083"/>
    <cellStyle name="40% - 강조색4 13 4 2" xfId="3123"/>
    <cellStyle name="40% - 강조색4 13 5" xfId="3124"/>
    <cellStyle name="40% - 강조색4 13 6" xfId="3125"/>
    <cellStyle name="40% - 강조색4 14" xfId="1084"/>
    <cellStyle name="40% - 강조색4 14 2" xfId="1085"/>
    <cellStyle name="40% - 강조색4 14 3" xfId="1086"/>
    <cellStyle name="40% - 강조색4 14 3 2" xfId="1087"/>
    <cellStyle name="40% - 강조색4 14 3 2 2" xfId="3126"/>
    <cellStyle name="40% - 강조색4 14 3 3" xfId="3127"/>
    <cellStyle name="40% - 강조색4 14 3 4" xfId="3128"/>
    <cellStyle name="40% - 강조색4 14 4" xfId="1088"/>
    <cellStyle name="40% - 강조색4 14 4 2" xfId="3129"/>
    <cellStyle name="40% - 강조색4 14 5" xfId="3130"/>
    <cellStyle name="40% - 강조색4 14 6" xfId="3131"/>
    <cellStyle name="40% - 강조색4 15" xfId="1089"/>
    <cellStyle name="40% - 강조색4 16" xfId="1090"/>
    <cellStyle name="40% - 강조색4 16 2" xfId="1091"/>
    <cellStyle name="40% - 강조색4 16 2 2" xfId="1092"/>
    <cellStyle name="40% - 강조색4 16 2 2 2" xfId="3132"/>
    <cellStyle name="40% - 강조색4 16 2 3" xfId="3133"/>
    <cellStyle name="40% - 강조색4 16 2 4" xfId="3134"/>
    <cellStyle name="40% - 강조색4 16 3" xfId="1093"/>
    <cellStyle name="40% - 강조색4 16 3 2" xfId="3135"/>
    <cellStyle name="40% - 강조색4 16 4" xfId="3136"/>
    <cellStyle name="40% - 강조색4 16 5" xfId="3137"/>
    <cellStyle name="40% - 강조색4 17" xfId="1094"/>
    <cellStyle name="40% - 강조색4 17 2" xfId="1095"/>
    <cellStyle name="40% - 강조색4 17 2 2" xfId="3138"/>
    <cellStyle name="40% - 강조색4 17 3" xfId="3139"/>
    <cellStyle name="40% - 강조색4 17 4" xfId="3140"/>
    <cellStyle name="40% - 강조색4 18" xfId="1096"/>
    <cellStyle name="40% - 강조색4 18 2" xfId="1097"/>
    <cellStyle name="40% - 강조색4 18 2 2" xfId="3141"/>
    <cellStyle name="40% - 강조색4 18 3" xfId="3142"/>
    <cellStyle name="40% - 강조색4 18 4" xfId="3143"/>
    <cellStyle name="40% - 강조색4 19" xfId="1098"/>
    <cellStyle name="40% - 강조색4 19 2" xfId="1099"/>
    <cellStyle name="40% - 강조색4 19 2 2" xfId="3144"/>
    <cellStyle name="40% - 강조색4 19 3" xfId="3145"/>
    <cellStyle name="40% - 강조색4 19 4" xfId="3146"/>
    <cellStyle name="40% - 강조색4 2" xfId="1100"/>
    <cellStyle name="40% - 강조색4 20" xfId="1101"/>
    <cellStyle name="40% - 강조색4 20 2" xfId="3147"/>
    <cellStyle name="40% - 강조색4 21" xfId="3148"/>
    <cellStyle name="40% - 강조색4 22" xfId="3149"/>
    <cellStyle name="40% - 강조색4 23" xfId="3150"/>
    <cellStyle name="40% - 강조색4 24" xfId="3151"/>
    <cellStyle name="40% - 강조색4 3" xfId="1102"/>
    <cellStyle name="40% - 강조색4 4" xfId="1103"/>
    <cellStyle name="40% - 강조색4 5" xfId="1104"/>
    <cellStyle name="40% - 강조색4 5 2" xfId="1105"/>
    <cellStyle name="40% - 강조색4 5 2 2" xfId="1106"/>
    <cellStyle name="40% - 강조색4 5 2 2 2" xfId="1107"/>
    <cellStyle name="40% - 강조색4 5 2 2 2 2" xfId="1108"/>
    <cellStyle name="40% - 강조색4 5 2 2 2 3" xfId="1109"/>
    <cellStyle name="40% - 강조색4 5 2 2 2 3 2" xfId="1110"/>
    <cellStyle name="40% - 강조색4 5 2 2 2 3 2 2" xfId="3152"/>
    <cellStyle name="40% - 강조색4 5 2 2 2 3 3" xfId="3153"/>
    <cellStyle name="40% - 강조색4 5 2 2 2 3 4" xfId="3154"/>
    <cellStyle name="40% - 강조색4 5 2 2 2 4" xfId="3155"/>
    <cellStyle name="40% - 강조색4 5 2 2 3" xfId="1111"/>
    <cellStyle name="40% - 강조색4 5 2 2 4" xfId="1112"/>
    <cellStyle name="40% - 강조색4 5 2 2 4 2" xfId="1113"/>
    <cellStyle name="40% - 강조색4 5 2 2 4 2 2" xfId="3156"/>
    <cellStyle name="40% - 강조색4 5 2 2 4 3" xfId="3157"/>
    <cellStyle name="40% - 강조색4 5 2 2 4 4" xfId="3158"/>
    <cellStyle name="40% - 강조색4 5 2 2 5" xfId="3159"/>
    <cellStyle name="40% - 강조색4 5 2 3" xfId="1114"/>
    <cellStyle name="40% - 강조색4 5 2 3 2" xfId="1115"/>
    <cellStyle name="40% - 강조색4 5 2 3 3" xfId="1116"/>
    <cellStyle name="40% - 강조색4 5 2 3 3 2" xfId="1117"/>
    <cellStyle name="40% - 강조색4 5 2 3 3 2 2" xfId="3160"/>
    <cellStyle name="40% - 강조색4 5 2 3 3 3" xfId="3161"/>
    <cellStyle name="40% - 강조색4 5 2 3 3 4" xfId="3162"/>
    <cellStyle name="40% - 강조색4 5 2 3 4" xfId="3163"/>
    <cellStyle name="40% - 강조색4 5 2 4" xfId="1118"/>
    <cellStyle name="40% - 강조색4 5 2 5" xfId="1119"/>
    <cellStyle name="40% - 강조색4 5 2 5 2" xfId="1120"/>
    <cellStyle name="40% - 강조색4 5 2 5 2 2" xfId="3164"/>
    <cellStyle name="40% - 강조색4 5 2 5 3" xfId="3165"/>
    <cellStyle name="40% - 강조색4 5 2 5 4" xfId="3166"/>
    <cellStyle name="40% - 강조색4 5 2 6" xfId="3167"/>
    <cellStyle name="40% - 강조색4 5 3" xfId="1121"/>
    <cellStyle name="40% - 강조색4 5 3 2" xfId="1122"/>
    <cellStyle name="40% - 강조색4 5 3 2 2" xfId="1123"/>
    <cellStyle name="40% - 강조색4 5 3 2 3" xfId="1124"/>
    <cellStyle name="40% - 강조색4 5 3 2 3 2" xfId="1125"/>
    <cellStyle name="40% - 강조색4 5 3 2 3 2 2" xfId="3168"/>
    <cellStyle name="40% - 강조색4 5 3 2 3 3" xfId="3169"/>
    <cellStyle name="40% - 강조색4 5 3 2 3 4" xfId="3170"/>
    <cellStyle name="40% - 강조색4 5 3 2 4" xfId="3171"/>
    <cellStyle name="40% - 강조색4 5 3 3" xfId="1126"/>
    <cellStyle name="40% - 강조색4 5 3 4" xfId="1127"/>
    <cellStyle name="40% - 강조색4 5 3 4 2" xfId="1128"/>
    <cellStyle name="40% - 강조색4 5 3 4 2 2" xfId="3172"/>
    <cellStyle name="40% - 강조색4 5 3 4 3" xfId="3173"/>
    <cellStyle name="40% - 강조색4 5 3 4 4" xfId="3174"/>
    <cellStyle name="40% - 강조색4 5 3 5" xfId="3175"/>
    <cellStyle name="40% - 강조색4 5 4" xfId="1129"/>
    <cellStyle name="40% - 강조색4 5 4 2" xfId="1130"/>
    <cellStyle name="40% - 강조색4 5 4 3" xfId="1131"/>
    <cellStyle name="40% - 강조색4 5 4 3 2" xfId="1132"/>
    <cellStyle name="40% - 강조색4 5 4 3 2 2" xfId="3176"/>
    <cellStyle name="40% - 강조색4 5 4 3 3" xfId="3177"/>
    <cellStyle name="40% - 강조색4 5 4 3 4" xfId="3178"/>
    <cellStyle name="40% - 강조색4 5 4 4" xfId="3179"/>
    <cellStyle name="40% - 강조색4 5 5" xfId="1133"/>
    <cellStyle name="40% - 강조색4 5 6" xfId="1134"/>
    <cellStyle name="40% - 강조색4 5 6 2" xfId="1135"/>
    <cellStyle name="40% - 강조색4 5 6 2 2" xfId="3180"/>
    <cellStyle name="40% - 강조색4 5 6 3" xfId="3181"/>
    <cellStyle name="40% - 강조색4 5 6 4" xfId="3182"/>
    <cellStyle name="40% - 강조색4 5 7" xfId="3183"/>
    <cellStyle name="40% - 강조색4 6" xfId="1136"/>
    <cellStyle name="40% - 강조색4 6 2" xfId="1137"/>
    <cellStyle name="40% - 강조색4 6 2 2" xfId="1138"/>
    <cellStyle name="40% - 강조색4 6 2 2 2" xfId="1139"/>
    <cellStyle name="40% - 강조색4 6 2 2 3" xfId="1140"/>
    <cellStyle name="40% - 강조색4 6 2 2 3 2" xfId="1141"/>
    <cellStyle name="40% - 강조색4 6 2 2 3 2 2" xfId="3184"/>
    <cellStyle name="40% - 강조색4 6 2 2 3 3" xfId="3185"/>
    <cellStyle name="40% - 강조색4 6 2 2 3 4" xfId="3186"/>
    <cellStyle name="40% - 강조색4 6 2 2 4" xfId="3187"/>
    <cellStyle name="40% - 강조색4 6 2 3" xfId="1142"/>
    <cellStyle name="40% - 강조색4 6 2 4" xfId="1143"/>
    <cellStyle name="40% - 강조색4 6 2 4 2" xfId="1144"/>
    <cellStyle name="40% - 강조색4 6 2 4 2 2" xfId="3188"/>
    <cellStyle name="40% - 강조색4 6 2 4 3" xfId="3189"/>
    <cellStyle name="40% - 강조색4 6 2 4 4" xfId="3190"/>
    <cellStyle name="40% - 강조색4 6 2 5" xfId="3191"/>
    <cellStyle name="40% - 강조색4 6 3" xfId="1145"/>
    <cellStyle name="40% - 강조색4 6 3 2" xfId="1146"/>
    <cellStyle name="40% - 강조색4 6 3 3" xfId="1147"/>
    <cellStyle name="40% - 강조색4 6 3 3 2" xfId="1148"/>
    <cellStyle name="40% - 강조색4 6 3 3 2 2" xfId="3192"/>
    <cellStyle name="40% - 강조색4 6 3 3 3" xfId="3193"/>
    <cellStyle name="40% - 강조색4 6 3 3 4" xfId="3194"/>
    <cellStyle name="40% - 강조색4 6 3 4" xfId="3195"/>
    <cellStyle name="40% - 강조색4 6 4" xfId="1149"/>
    <cellStyle name="40% - 강조색4 6 5" xfId="1150"/>
    <cellStyle name="40% - 강조색4 6 5 2" xfId="1151"/>
    <cellStyle name="40% - 강조색4 6 5 2 2" xfId="3196"/>
    <cellStyle name="40% - 강조색4 6 5 3" xfId="3197"/>
    <cellStyle name="40% - 강조색4 6 5 4" xfId="3198"/>
    <cellStyle name="40% - 강조색4 6 6" xfId="3199"/>
    <cellStyle name="40% - 강조색4 7" xfId="1152"/>
    <cellStyle name="40% - 강조색4 7 2" xfId="1153"/>
    <cellStyle name="40% - 강조색4 7 2 2" xfId="1154"/>
    <cellStyle name="40% - 강조색4 7 2 2 2" xfId="1155"/>
    <cellStyle name="40% - 강조색4 7 2 2 3" xfId="1156"/>
    <cellStyle name="40% - 강조색4 7 2 2 3 2" xfId="1157"/>
    <cellStyle name="40% - 강조색4 7 2 2 3 2 2" xfId="3200"/>
    <cellStyle name="40% - 강조색4 7 2 2 3 3" xfId="3201"/>
    <cellStyle name="40% - 강조색4 7 2 2 3 4" xfId="3202"/>
    <cellStyle name="40% - 강조색4 7 2 2 4" xfId="3203"/>
    <cellStyle name="40% - 강조색4 7 2 3" xfId="1158"/>
    <cellStyle name="40% - 강조색4 7 2 4" xfId="1159"/>
    <cellStyle name="40% - 강조색4 7 2 4 2" xfId="1160"/>
    <cellStyle name="40% - 강조색4 7 2 4 2 2" xfId="3204"/>
    <cellStyle name="40% - 강조색4 7 2 4 3" xfId="3205"/>
    <cellStyle name="40% - 강조색4 7 2 4 4" xfId="3206"/>
    <cellStyle name="40% - 강조색4 7 2 5" xfId="3207"/>
    <cellStyle name="40% - 강조색4 7 3" xfId="1161"/>
    <cellStyle name="40% - 강조색4 7 3 2" xfId="1162"/>
    <cellStyle name="40% - 강조색4 7 3 3" xfId="1163"/>
    <cellStyle name="40% - 강조색4 7 3 3 2" xfId="1164"/>
    <cellStyle name="40% - 강조색4 7 3 3 2 2" xfId="3208"/>
    <cellStyle name="40% - 강조색4 7 3 3 3" xfId="3209"/>
    <cellStyle name="40% - 강조색4 7 3 3 4" xfId="3210"/>
    <cellStyle name="40% - 강조색4 7 3 4" xfId="3211"/>
    <cellStyle name="40% - 강조색4 7 4" xfId="1165"/>
    <cellStyle name="40% - 강조색4 7 5" xfId="1166"/>
    <cellStyle name="40% - 강조색4 7 5 2" xfId="1167"/>
    <cellStyle name="40% - 강조색4 7 5 2 2" xfId="3212"/>
    <cellStyle name="40% - 강조색4 7 5 3" xfId="3213"/>
    <cellStyle name="40% - 강조색4 7 5 4" xfId="3214"/>
    <cellStyle name="40% - 강조색4 7 6" xfId="3215"/>
    <cellStyle name="40% - 강조색4 8" xfId="1168"/>
    <cellStyle name="40% - 강조색4 8 2" xfId="1169"/>
    <cellStyle name="40% - 강조색4 8 2 2" xfId="1170"/>
    <cellStyle name="40% - 강조색4 8 2 2 2" xfId="1171"/>
    <cellStyle name="40% - 강조색4 8 2 2 3" xfId="1172"/>
    <cellStyle name="40% - 강조색4 8 2 2 3 2" xfId="1173"/>
    <cellStyle name="40% - 강조색4 8 2 2 3 2 2" xfId="3216"/>
    <cellStyle name="40% - 강조색4 8 2 2 3 3" xfId="3217"/>
    <cellStyle name="40% - 강조색4 8 2 2 3 4" xfId="3218"/>
    <cellStyle name="40% - 강조색4 8 2 2 4" xfId="3219"/>
    <cellStyle name="40% - 강조색4 8 2 3" xfId="1174"/>
    <cellStyle name="40% - 강조색4 8 2 4" xfId="1175"/>
    <cellStyle name="40% - 강조색4 8 2 4 2" xfId="1176"/>
    <cellStyle name="40% - 강조색4 8 2 4 2 2" xfId="3220"/>
    <cellStyle name="40% - 강조색4 8 2 4 3" xfId="3221"/>
    <cellStyle name="40% - 강조색4 8 2 4 4" xfId="3222"/>
    <cellStyle name="40% - 강조색4 8 2 5" xfId="3223"/>
    <cellStyle name="40% - 강조색4 8 3" xfId="1177"/>
    <cellStyle name="40% - 강조색4 8 3 2" xfId="1178"/>
    <cellStyle name="40% - 강조색4 8 3 3" xfId="1179"/>
    <cellStyle name="40% - 강조색4 8 3 3 2" xfId="1180"/>
    <cellStyle name="40% - 강조색4 8 3 3 2 2" xfId="3224"/>
    <cellStyle name="40% - 강조색4 8 3 3 3" xfId="3225"/>
    <cellStyle name="40% - 강조색4 8 3 3 4" xfId="3226"/>
    <cellStyle name="40% - 강조색4 8 3 4" xfId="3227"/>
    <cellStyle name="40% - 강조색4 8 4" xfId="1181"/>
    <cellStyle name="40% - 강조색4 8 5" xfId="1182"/>
    <cellStyle name="40% - 강조색4 8 5 2" xfId="1183"/>
    <cellStyle name="40% - 강조색4 8 5 2 2" xfId="3228"/>
    <cellStyle name="40% - 강조색4 8 5 3" xfId="3229"/>
    <cellStyle name="40% - 강조색4 8 5 4" xfId="3230"/>
    <cellStyle name="40% - 강조색4 8 6" xfId="3231"/>
    <cellStyle name="40% - 강조색4 9" xfId="1184"/>
    <cellStyle name="40% - 강조색4 9 2" xfId="1185"/>
    <cellStyle name="40% - 강조색4 9 2 2" xfId="1186"/>
    <cellStyle name="40% - 강조색4 9 2 3" xfId="1187"/>
    <cellStyle name="40% - 강조색4 9 2 3 2" xfId="1188"/>
    <cellStyle name="40% - 강조색4 9 2 3 2 2" xfId="3232"/>
    <cellStyle name="40% - 강조색4 9 2 3 3" xfId="3233"/>
    <cellStyle name="40% - 강조색4 9 2 3 4" xfId="3234"/>
    <cellStyle name="40% - 강조색4 9 2 4" xfId="3235"/>
    <cellStyle name="40% - 강조색4 9 3" xfId="1189"/>
    <cellStyle name="40% - 강조색4 9 4" xfId="1190"/>
    <cellStyle name="40% - 강조색4 9 4 2" xfId="1191"/>
    <cellStyle name="40% - 강조색4 9 4 2 2" xfId="3236"/>
    <cellStyle name="40% - 강조색4 9 4 3" xfId="3237"/>
    <cellStyle name="40% - 강조색4 9 4 4" xfId="3238"/>
    <cellStyle name="40% - 강조색4 9 5" xfId="3239"/>
    <cellStyle name="40% - 강조색5" xfId="3900" builtinId="47" customBuiltin="1"/>
    <cellStyle name="40% - 강조색5 10" xfId="1192"/>
    <cellStyle name="40% - 강조색5 10 2" xfId="1193"/>
    <cellStyle name="40% - 강조색5 10 3" xfId="1194"/>
    <cellStyle name="40% - 강조색5 10 3 2" xfId="1195"/>
    <cellStyle name="40% - 강조색5 10 3 2 2" xfId="3240"/>
    <cellStyle name="40% - 강조색5 10 3 3" xfId="3241"/>
    <cellStyle name="40% - 강조색5 10 3 4" xfId="3242"/>
    <cellStyle name="40% - 강조색5 10 4" xfId="3243"/>
    <cellStyle name="40% - 강조색5 11" xfId="1196"/>
    <cellStyle name="40% - 강조색5 12" xfId="1197"/>
    <cellStyle name="40% - 강조색5 13" xfId="1198"/>
    <cellStyle name="40% - 강조색5 13 2" xfId="1199"/>
    <cellStyle name="40% - 강조색5 13 3" xfId="1200"/>
    <cellStyle name="40% - 강조색5 13 3 2" xfId="1201"/>
    <cellStyle name="40% - 강조색5 13 3 2 2" xfId="3244"/>
    <cellStyle name="40% - 강조색5 13 3 3" xfId="3245"/>
    <cellStyle name="40% - 강조색5 13 3 4" xfId="3246"/>
    <cellStyle name="40% - 강조색5 13 4" xfId="1202"/>
    <cellStyle name="40% - 강조색5 13 4 2" xfId="3247"/>
    <cellStyle name="40% - 강조색5 13 5" xfId="3248"/>
    <cellStyle name="40% - 강조색5 13 6" xfId="3249"/>
    <cellStyle name="40% - 강조색5 14" xfId="1203"/>
    <cellStyle name="40% - 강조색5 14 2" xfId="1204"/>
    <cellStyle name="40% - 강조색5 14 3" xfId="1205"/>
    <cellStyle name="40% - 강조색5 14 3 2" xfId="1206"/>
    <cellStyle name="40% - 강조색5 14 3 2 2" xfId="3250"/>
    <cellStyle name="40% - 강조색5 14 3 3" xfId="3251"/>
    <cellStyle name="40% - 강조색5 14 3 4" xfId="3252"/>
    <cellStyle name="40% - 강조색5 14 4" xfId="1207"/>
    <cellStyle name="40% - 강조색5 14 4 2" xfId="3253"/>
    <cellStyle name="40% - 강조색5 14 5" xfId="3254"/>
    <cellStyle name="40% - 강조색5 14 6" xfId="3255"/>
    <cellStyle name="40% - 강조색5 15" xfId="1208"/>
    <cellStyle name="40% - 강조색5 16" xfId="1209"/>
    <cellStyle name="40% - 강조색5 16 2" xfId="1210"/>
    <cellStyle name="40% - 강조색5 16 2 2" xfId="1211"/>
    <cellStyle name="40% - 강조색5 16 2 2 2" xfId="3256"/>
    <cellStyle name="40% - 강조색5 16 2 3" xfId="3257"/>
    <cellStyle name="40% - 강조색5 16 2 4" xfId="3258"/>
    <cellStyle name="40% - 강조색5 16 3" xfId="1212"/>
    <cellStyle name="40% - 강조색5 16 3 2" xfId="3259"/>
    <cellStyle name="40% - 강조색5 16 4" xfId="3260"/>
    <cellStyle name="40% - 강조색5 16 5" xfId="3261"/>
    <cellStyle name="40% - 강조색5 17" xfId="1213"/>
    <cellStyle name="40% - 강조색5 17 2" xfId="1214"/>
    <cellStyle name="40% - 강조색5 17 2 2" xfId="3262"/>
    <cellStyle name="40% - 강조색5 17 3" xfId="3263"/>
    <cellStyle name="40% - 강조색5 17 4" xfId="3264"/>
    <cellStyle name="40% - 강조색5 18" xfId="1215"/>
    <cellStyle name="40% - 강조색5 18 2" xfId="1216"/>
    <cellStyle name="40% - 강조색5 18 2 2" xfId="3265"/>
    <cellStyle name="40% - 강조색5 18 3" xfId="3266"/>
    <cellStyle name="40% - 강조색5 18 4" xfId="3267"/>
    <cellStyle name="40% - 강조색5 19" xfId="1217"/>
    <cellStyle name="40% - 강조색5 19 2" xfId="1218"/>
    <cellStyle name="40% - 강조색5 19 2 2" xfId="3268"/>
    <cellStyle name="40% - 강조색5 19 3" xfId="3269"/>
    <cellStyle name="40% - 강조색5 19 4" xfId="3270"/>
    <cellStyle name="40% - 강조색5 2" xfId="1219"/>
    <cellStyle name="40% - 강조색5 20" xfId="1220"/>
    <cellStyle name="40% - 강조색5 20 2" xfId="3271"/>
    <cellStyle name="40% - 강조색5 21" xfId="3272"/>
    <cellStyle name="40% - 강조색5 22" xfId="3273"/>
    <cellStyle name="40% - 강조색5 23" xfId="3274"/>
    <cellStyle name="40% - 강조색5 24" xfId="3275"/>
    <cellStyle name="40% - 강조색5 3" xfId="1221"/>
    <cellStyle name="40% - 강조색5 4" xfId="1222"/>
    <cellStyle name="40% - 강조색5 5" xfId="1223"/>
    <cellStyle name="40% - 강조색5 5 2" xfId="1224"/>
    <cellStyle name="40% - 강조색5 5 2 2" xfId="1225"/>
    <cellStyle name="40% - 강조색5 5 2 2 2" xfId="1226"/>
    <cellStyle name="40% - 강조색5 5 2 2 2 2" xfId="1227"/>
    <cellStyle name="40% - 강조색5 5 2 2 2 3" xfId="1228"/>
    <cellStyle name="40% - 강조색5 5 2 2 2 3 2" xfId="1229"/>
    <cellStyle name="40% - 강조색5 5 2 2 2 3 2 2" xfId="3276"/>
    <cellStyle name="40% - 강조색5 5 2 2 2 3 3" xfId="3277"/>
    <cellStyle name="40% - 강조색5 5 2 2 2 3 4" xfId="3278"/>
    <cellStyle name="40% - 강조색5 5 2 2 2 4" xfId="3279"/>
    <cellStyle name="40% - 강조색5 5 2 2 3" xfId="1230"/>
    <cellStyle name="40% - 강조색5 5 2 2 4" xfId="1231"/>
    <cellStyle name="40% - 강조색5 5 2 2 4 2" xfId="1232"/>
    <cellStyle name="40% - 강조색5 5 2 2 4 2 2" xfId="3280"/>
    <cellStyle name="40% - 강조색5 5 2 2 4 3" xfId="3281"/>
    <cellStyle name="40% - 강조색5 5 2 2 4 4" xfId="3282"/>
    <cellStyle name="40% - 강조색5 5 2 2 5" xfId="3283"/>
    <cellStyle name="40% - 강조색5 5 2 3" xfId="1233"/>
    <cellStyle name="40% - 강조색5 5 2 3 2" xfId="1234"/>
    <cellStyle name="40% - 강조색5 5 2 3 3" xfId="1235"/>
    <cellStyle name="40% - 강조색5 5 2 3 3 2" xfId="1236"/>
    <cellStyle name="40% - 강조색5 5 2 3 3 2 2" xfId="3284"/>
    <cellStyle name="40% - 강조색5 5 2 3 3 3" xfId="3285"/>
    <cellStyle name="40% - 강조색5 5 2 3 3 4" xfId="3286"/>
    <cellStyle name="40% - 강조색5 5 2 3 4" xfId="3287"/>
    <cellStyle name="40% - 강조색5 5 2 4" xfId="1237"/>
    <cellStyle name="40% - 강조색5 5 2 5" xfId="1238"/>
    <cellStyle name="40% - 강조색5 5 2 5 2" xfId="1239"/>
    <cellStyle name="40% - 강조색5 5 2 5 2 2" xfId="3288"/>
    <cellStyle name="40% - 강조색5 5 2 5 3" xfId="3289"/>
    <cellStyle name="40% - 강조색5 5 2 5 4" xfId="3290"/>
    <cellStyle name="40% - 강조색5 5 2 6" xfId="3291"/>
    <cellStyle name="40% - 강조색5 5 3" xfId="1240"/>
    <cellStyle name="40% - 강조색5 5 3 2" xfId="1241"/>
    <cellStyle name="40% - 강조색5 5 3 2 2" xfId="1242"/>
    <cellStyle name="40% - 강조색5 5 3 2 3" xfId="1243"/>
    <cellStyle name="40% - 강조색5 5 3 2 3 2" xfId="1244"/>
    <cellStyle name="40% - 강조색5 5 3 2 3 2 2" xfId="3292"/>
    <cellStyle name="40% - 강조색5 5 3 2 3 3" xfId="3293"/>
    <cellStyle name="40% - 강조색5 5 3 2 3 4" xfId="3294"/>
    <cellStyle name="40% - 강조색5 5 3 2 4" xfId="3295"/>
    <cellStyle name="40% - 강조색5 5 3 3" xfId="1245"/>
    <cellStyle name="40% - 강조색5 5 3 4" xfId="1246"/>
    <cellStyle name="40% - 강조색5 5 3 4 2" xfId="1247"/>
    <cellStyle name="40% - 강조색5 5 3 4 2 2" xfId="3296"/>
    <cellStyle name="40% - 강조색5 5 3 4 3" xfId="3297"/>
    <cellStyle name="40% - 강조색5 5 3 4 4" xfId="3298"/>
    <cellStyle name="40% - 강조색5 5 3 5" xfId="3299"/>
    <cellStyle name="40% - 강조색5 5 4" xfId="1248"/>
    <cellStyle name="40% - 강조색5 5 4 2" xfId="1249"/>
    <cellStyle name="40% - 강조색5 5 4 3" xfId="1250"/>
    <cellStyle name="40% - 강조색5 5 4 3 2" xfId="1251"/>
    <cellStyle name="40% - 강조색5 5 4 3 2 2" xfId="3300"/>
    <cellStyle name="40% - 강조색5 5 4 3 3" xfId="3301"/>
    <cellStyle name="40% - 강조색5 5 4 3 4" xfId="3302"/>
    <cellStyle name="40% - 강조색5 5 4 4" xfId="3303"/>
    <cellStyle name="40% - 강조색5 5 5" xfId="1252"/>
    <cellStyle name="40% - 강조색5 5 6" xfId="1253"/>
    <cellStyle name="40% - 강조색5 5 6 2" xfId="1254"/>
    <cellStyle name="40% - 강조색5 5 6 2 2" xfId="3304"/>
    <cellStyle name="40% - 강조색5 5 6 3" xfId="3305"/>
    <cellStyle name="40% - 강조색5 5 6 4" xfId="3306"/>
    <cellStyle name="40% - 강조색5 5 7" xfId="3307"/>
    <cellStyle name="40% - 강조색5 6" xfId="1255"/>
    <cellStyle name="40% - 강조색5 6 2" xfId="1256"/>
    <cellStyle name="40% - 강조색5 6 2 2" xfId="1257"/>
    <cellStyle name="40% - 강조색5 6 2 2 2" xfId="1258"/>
    <cellStyle name="40% - 강조색5 6 2 2 3" xfId="1259"/>
    <cellStyle name="40% - 강조색5 6 2 2 3 2" xfId="1260"/>
    <cellStyle name="40% - 강조색5 6 2 2 3 2 2" xfId="3308"/>
    <cellStyle name="40% - 강조색5 6 2 2 3 3" xfId="3309"/>
    <cellStyle name="40% - 강조색5 6 2 2 3 4" xfId="3310"/>
    <cellStyle name="40% - 강조색5 6 2 2 4" xfId="3311"/>
    <cellStyle name="40% - 강조색5 6 2 3" xfId="1261"/>
    <cellStyle name="40% - 강조색5 6 2 4" xfId="1262"/>
    <cellStyle name="40% - 강조색5 6 2 4 2" xfId="1263"/>
    <cellStyle name="40% - 강조색5 6 2 4 2 2" xfId="3312"/>
    <cellStyle name="40% - 강조색5 6 2 4 3" xfId="3313"/>
    <cellStyle name="40% - 강조색5 6 2 4 4" xfId="3314"/>
    <cellStyle name="40% - 강조색5 6 2 5" xfId="3315"/>
    <cellStyle name="40% - 강조색5 6 3" xfId="1264"/>
    <cellStyle name="40% - 강조색5 6 3 2" xfId="1265"/>
    <cellStyle name="40% - 강조색5 6 3 3" xfId="1266"/>
    <cellStyle name="40% - 강조색5 6 3 3 2" xfId="1267"/>
    <cellStyle name="40% - 강조색5 6 3 3 2 2" xfId="3316"/>
    <cellStyle name="40% - 강조색5 6 3 3 3" xfId="3317"/>
    <cellStyle name="40% - 강조색5 6 3 3 4" xfId="3318"/>
    <cellStyle name="40% - 강조색5 6 3 4" xfId="3319"/>
    <cellStyle name="40% - 강조색5 6 4" xfId="1268"/>
    <cellStyle name="40% - 강조색5 6 5" xfId="1269"/>
    <cellStyle name="40% - 강조색5 6 5 2" xfId="1270"/>
    <cellStyle name="40% - 강조색5 6 5 2 2" xfId="3320"/>
    <cellStyle name="40% - 강조색5 6 5 3" xfId="3321"/>
    <cellStyle name="40% - 강조색5 6 5 4" xfId="3322"/>
    <cellStyle name="40% - 강조색5 6 6" xfId="3323"/>
    <cellStyle name="40% - 강조색5 7" xfId="1271"/>
    <cellStyle name="40% - 강조색5 7 2" xfId="1272"/>
    <cellStyle name="40% - 강조색5 7 2 2" xfId="1273"/>
    <cellStyle name="40% - 강조색5 7 2 2 2" xfId="1274"/>
    <cellStyle name="40% - 강조색5 7 2 2 3" xfId="1275"/>
    <cellStyle name="40% - 강조색5 7 2 2 3 2" xfId="1276"/>
    <cellStyle name="40% - 강조색5 7 2 2 3 2 2" xfId="3324"/>
    <cellStyle name="40% - 강조색5 7 2 2 3 3" xfId="3325"/>
    <cellStyle name="40% - 강조색5 7 2 2 3 4" xfId="3326"/>
    <cellStyle name="40% - 강조색5 7 2 2 4" xfId="3327"/>
    <cellStyle name="40% - 강조색5 7 2 3" xfId="1277"/>
    <cellStyle name="40% - 강조색5 7 2 4" xfId="1278"/>
    <cellStyle name="40% - 강조색5 7 2 4 2" xfId="1279"/>
    <cellStyle name="40% - 강조색5 7 2 4 2 2" xfId="3328"/>
    <cellStyle name="40% - 강조색5 7 2 4 3" xfId="3329"/>
    <cellStyle name="40% - 강조색5 7 2 4 4" xfId="3330"/>
    <cellStyle name="40% - 강조색5 7 2 5" xfId="3331"/>
    <cellStyle name="40% - 강조색5 7 3" xfId="1280"/>
    <cellStyle name="40% - 강조색5 7 3 2" xfId="1281"/>
    <cellStyle name="40% - 강조색5 7 3 3" xfId="1282"/>
    <cellStyle name="40% - 강조색5 7 3 3 2" xfId="1283"/>
    <cellStyle name="40% - 강조색5 7 3 3 2 2" xfId="3332"/>
    <cellStyle name="40% - 강조색5 7 3 3 3" xfId="3333"/>
    <cellStyle name="40% - 강조색5 7 3 3 4" xfId="3334"/>
    <cellStyle name="40% - 강조색5 7 3 4" xfId="3335"/>
    <cellStyle name="40% - 강조색5 7 4" xfId="1284"/>
    <cellStyle name="40% - 강조색5 7 5" xfId="1285"/>
    <cellStyle name="40% - 강조색5 7 5 2" xfId="1286"/>
    <cellStyle name="40% - 강조색5 7 5 2 2" xfId="3336"/>
    <cellStyle name="40% - 강조색5 7 5 3" xfId="3337"/>
    <cellStyle name="40% - 강조색5 7 5 4" xfId="3338"/>
    <cellStyle name="40% - 강조색5 7 6" xfId="3339"/>
    <cellStyle name="40% - 강조색5 8" xfId="1287"/>
    <cellStyle name="40% - 강조색5 8 2" xfId="1288"/>
    <cellStyle name="40% - 강조색5 8 2 2" xfId="1289"/>
    <cellStyle name="40% - 강조색5 8 2 2 2" xfId="1290"/>
    <cellStyle name="40% - 강조색5 8 2 2 3" xfId="1291"/>
    <cellStyle name="40% - 강조색5 8 2 2 3 2" xfId="1292"/>
    <cellStyle name="40% - 강조색5 8 2 2 3 2 2" xfId="3340"/>
    <cellStyle name="40% - 강조색5 8 2 2 3 3" xfId="3341"/>
    <cellStyle name="40% - 강조색5 8 2 2 3 4" xfId="3342"/>
    <cellStyle name="40% - 강조색5 8 2 2 4" xfId="3343"/>
    <cellStyle name="40% - 강조색5 8 2 3" xfId="1293"/>
    <cellStyle name="40% - 강조색5 8 2 4" xfId="1294"/>
    <cellStyle name="40% - 강조색5 8 2 4 2" xfId="1295"/>
    <cellStyle name="40% - 강조색5 8 2 4 2 2" xfId="3344"/>
    <cellStyle name="40% - 강조색5 8 2 4 3" xfId="3345"/>
    <cellStyle name="40% - 강조색5 8 2 4 4" xfId="3346"/>
    <cellStyle name="40% - 강조색5 8 2 5" xfId="3347"/>
    <cellStyle name="40% - 강조색5 8 3" xfId="1296"/>
    <cellStyle name="40% - 강조색5 8 3 2" xfId="1297"/>
    <cellStyle name="40% - 강조색5 8 3 3" xfId="1298"/>
    <cellStyle name="40% - 강조색5 8 3 3 2" xfId="1299"/>
    <cellStyle name="40% - 강조색5 8 3 3 2 2" xfId="3348"/>
    <cellStyle name="40% - 강조색5 8 3 3 3" xfId="3349"/>
    <cellStyle name="40% - 강조색5 8 3 3 4" xfId="3350"/>
    <cellStyle name="40% - 강조색5 8 3 4" xfId="3351"/>
    <cellStyle name="40% - 강조색5 8 4" xfId="1300"/>
    <cellStyle name="40% - 강조색5 8 5" xfId="1301"/>
    <cellStyle name="40% - 강조색5 8 5 2" xfId="1302"/>
    <cellStyle name="40% - 강조색5 8 5 2 2" xfId="3352"/>
    <cellStyle name="40% - 강조색5 8 5 3" xfId="3353"/>
    <cellStyle name="40% - 강조색5 8 5 4" xfId="3354"/>
    <cellStyle name="40% - 강조색5 8 6" xfId="3355"/>
    <cellStyle name="40% - 강조색5 9" xfId="1303"/>
    <cellStyle name="40% - 강조색5 9 2" xfId="1304"/>
    <cellStyle name="40% - 강조색5 9 2 2" xfId="1305"/>
    <cellStyle name="40% - 강조색5 9 2 3" xfId="1306"/>
    <cellStyle name="40% - 강조색5 9 2 3 2" xfId="1307"/>
    <cellStyle name="40% - 강조색5 9 2 3 2 2" xfId="3356"/>
    <cellStyle name="40% - 강조색5 9 2 3 3" xfId="3357"/>
    <cellStyle name="40% - 강조색5 9 2 3 4" xfId="3358"/>
    <cellStyle name="40% - 강조색5 9 2 4" xfId="3359"/>
    <cellStyle name="40% - 강조색5 9 3" xfId="1308"/>
    <cellStyle name="40% - 강조색5 9 4" xfId="1309"/>
    <cellStyle name="40% - 강조색5 9 4 2" xfId="1310"/>
    <cellStyle name="40% - 강조색5 9 4 2 2" xfId="3360"/>
    <cellStyle name="40% - 강조색5 9 4 3" xfId="3361"/>
    <cellStyle name="40% - 강조색5 9 4 4" xfId="3362"/>
    <cellStyle name="40% - 강조색5 9 5" xfId="3363"/>
    <cellStyle name="40% - 강조색6" xfId="3904" builtinId="51" customBuiltin="1"/>
    <cellStyle name="40% - 강조색6 10" xfId="1311"/>
    <cellStyle name="40% - 강조색6 10 2" xfId="1312"/>
    <cellStyle name="40% - 강조색6 10 3" xfId="1313"/>
    <cellStyle name="40% - 강조색6 10 3 2" xfId="1314"/>
    <cellStyle name="40% - 강조색6 10 3 2 2" xfId="3364"/>
    <cellStyle name="40% - 강조색6 10 3 3" xfId="3365"/>
    <cellStyle name="40% - 강조색6 10 3 4" xfId="3366"/>
    <cellStyle name="40% - 강조색6 10 4" xfId="3367"/>
    <cellStyle name="40% - 강조색6 11" xfId="1315"/>
    <cellStyle name="40% - 강조색6 12" xfId="1316"/>
    <cellStyle name="40% - 강조색6 13" xfId="1317"/>
    <cellStyle name="40% - 강조색6 13 2" xfId="1318"/>
    <cellStyle name="40% - 강조색6 13 3" xfId="1319"/>
    <cellStyle name="40% - 강조색6 13 3 2" xfId="1320"/>
    <cellStyle name="40% - 강조색6 13 3 2 2" xfId="3368"/>
    <cellStyle name="40% - 강조색6 13 3 3" xfId="3369"/>
    <cellStyle name="40% - 강조색6 13 3 4" xfId="3370"/>
    <cellStyle name="40% - 강조색6 13 4" xfId="1321"/>
    <cellStyle name="40% - 강조색6 13 4 2" xfId="3371"/>
    <cellStyle name="40% - 강조색6 13 5" xfId="3372"/>
    <cellStyle name="40% - 강조색6 13 6" xfId="3373"/>
    <cellStyle name="40% - 강조색6 14" xfId="1322"/>
    <cellStyle name="40% - 강조색6 14 2" xfId="1323"/>
    <cellStyle name="40% - 강조색6 14 3" xfId="1324"/>
    <cellStyle name="40% - 강조색6 14 3 2" xfId="1325"/>
    <cellStyle name="40% - 강조색6 14 3 2 2" xfId="3374"/>
    <cellStyle name="40% - 강조색6 14 3 3" xfId="3375"/>
    <cellStyle name="40% - 강조색6 14 3 4" xfId="3376"/>
    <cellStyle name="40% - 강조색6 14 4" xfId="1326"/>
    <cellStyle name="40% - 강조색6 14 4 2" xfId="3377"/>
    <cellStyle name="40% - 강조색6 14 5" xfId="3378"/>
    <cellStyle name="40% - 강조색6 14 6" xfId="3379"/>
    <cellStyle name="40% - 강조색6 15" xfId="1327"/>
    <cellStyle name="40% - 강조색6 16" xfId="1328"/>
    <cellStyle name="40% - 강조색6 16 2" xfId="1329"/>
    <cellStyle name="40% - 강조색6 16 2 2" xfId="1330"/>
    <cellStyle name="40% - 강조색6 16 2 2 2" xfId="3380"/>
    <cellStyle name="40% - 강조색6 16 2 3" xfId="3381"/>
    <cellStyle name="40% - 강조색6 16 2 4" xfId="3382"/>
    <cellStyle name="40% - 강조색6 16 3" xfId="1331"/>
    <cellStyle name="40% - 강조색6 16 3 2" xfId="3383"/>
    <cellStyle name="40% - 강조색6 16 4" xfId="3384"/>
    <cellStyle name="40% - 강조색6 16 5" xfId="3385"/>
    <cellStyle name="40% - 강조색6 17" xfId="1332"/>
    <cellStyle name="40% - 강조색6 17 2" xfId="1333"/>
    <cellStyle name="40% - 강조색6 17 2 2" xfId="3386"/>
    <cellStyle name="40% - 강조색6 17 3" xfId="3387"/>
    <cellStyle name="40% - 강조색6 17 4" xfId="3388"/>
    <cellStyle name="40% - 강조색6 18" xfId="1334"/>
    <cellStyle name="40% - 강조색6 18 2" xfId="1335"/>
    <cellStyle name="40% - 강조색6 18 2 2" xfId="3389"/>
    <cellStyle name="40% - 강조색6 18 3" xfId="3390"/>
    <cellStyle name="40% - 강조색6 18 4" xfId="3391"/>
    <cellStyle name="40% - 강조색6 19" xfId="1336"/>
    <cellStyle name="40% - 강조색6 19 2" xfId="1337"/>
    <cellStyle name="40% - 강조색6 19 2 2" xfId="3392"/>
    <cellStyle name="40% - 강조색6 19 3" xfId="3393"/>
    <cellStyle name="40% - 강조색6 19 4" xfId="3394"/>
    <cellStyle name="40% - 강조색6 2" xfId="1338"/>
    <cellStyle name="40% - 강조색6 20" xfId="1339"/>
    <cellStyle name="40% - 강조색6 20 2" xfId="3395"/>
    <cellStyle name="40% - 강조색6 21" xfId="3396"/>
    <cellStyle name="40% - 강조색6 22" xfId="3397"/>
    <cellStyle name="40% - 강조색6 23" xfId="3398"/>
    <cellStyle name="40% - 강조색6 24" xfId="3399"/>
    <cellStyle name="40% - 강조색6 3" xfId="1340"/>
    <cellStyle name="40% - 강조색6 4" xfId="1341"/>
    <cellStyle name="40% - 강조색6 5" xfId="1342"/>
    <cellStyle name="40% - 강조색6 5 2" xfId="1343"/>
    <cellStyle name="40% - 강조색6 5 2 2" xfId="1344"/>
    <cellStyle name="40% - 강조색6 5 2 2 2" xfId="1345"/>
    <cellStyle name="40% - 강조색6 5 2 2 2 2" xfId="1346"/>
    <cellStyle name="40% - 강조색6 5 2 2 2 3" xfId="1347"/>
    <cellStyle name="40% - 강조색6 5 2 2 2 3 2" xfId="1348"/>
    <cellStyle name="40% - 강조색6 5 2 2 2 3 2 2" xfId="3400"/>
    <cellStyle name="40% - 강조색6 5 2 2 2 3 3" xfId="3401"/>
    <cellStyle name="40% - 강조색6 5 2 2 2 3 4" xfId="3402"/>
    <cellStyle name="40% - 강조색6 5 2 2 2 4" xfId="3403"/>
    <cellStyle name="40% - 강조색6 5 2 2 3" xfId="1349"/>
    <cellStyle name="40% - 강조색6 5 2 2 4" xfId="1350"/>
    <cellStyle name="40% - 강조색6 5 2 2 4 2" xfId="1351"/>
    <cellStyle name="40% - 강조색6 5 2 2 4 2 2" xfId="3404"/>
    <cellStyle name="40% - 강조색6 5 2 2 4 3" xfId="3405"/>
    <cellStyle name="40% - 강조색6 5 2 2 4 4" xfId="3406"/>
    <cellStyle name="40% - 강조색6 5 2 2 5" xfId="3407"/>
    <cellStyle name="40% - 강조색6 5 2 3" xfId="1352"/>
    <cellStyle name="40% - 강조색6 5 2 3 2" xfId="1353"/>
    <cellStyle name="40% - 강조색6 5 2 3 3" xfId="1354"/>
    <cellStyle name="40% - 강조색6 5 2 3 3 2" xfId="1355"/>
    <cellStyle name="40% - 강조색6 5 2 3 3 2 2" xfId="3408"/>
    <cellStyle name="40% - 강조색6 5 2 3 3 3" xfId="3409"/>
    <cellStyle name="40% - 강조색6 5 2 3 3 4" xfId="3410"/>
    <cellStyle name="40% - 강조색6 5 2 3 4" xfId="3411"/>
    <cellStyle name="40% - 강조색6 5 2 4" xfId="1356"/>
    <cellStyle name="40% - 강조색6 5 2 5" xfId="1357"/>
    <cellStyle name="40% - 강조색6 5 2 5 2" xfId="1358"/>
    <cellStyle name="40% - 강조색6 5 2 5 2 2" xfId="3412"/>
    <cellStyle name="40% - 강조색6 5 2 5 3" xfId="3413"/>
    <cellStyle name="40% - 강조색6 5 2 5 4" xfId="3414"/>
    <cellStyle name="40% - 강조색6 5 2 6" xfId="3415"/>
    <cellStyle name="40% - 강조색6 5 3" xfId="1359"/>
    <cellStyle name="40% - 강조색6 5 3 2" xfId="1360"/>
    <cellStyle name="40% - 강조색6 5 3 2 2" xfId="1361"/>
    <cellStyle name="40% - 강조색6 5 3 2 3" xfId="1362"/>
    <cellStyle name="40% - 강조색6 5 3 2 3 2" xfId="1363"/>
    <cellStyle name="40% - 강조색6 5 3 2 3 2 2" xfId="3416"/>
    <cellStyle name="40% - 강조색6 5 3 2 3 3" xfId="3417"/>
    <cellStyle name="40% - 강조색6 5 3 2 3 4" xfId="3418"/>
    <cellStyle name="40% - 강조색6 5 3 2 4" xfId="3419"/>
    <cellStyle name="40% - 강조색6 5 3 3" xfId="1364"/>
    <cellStyle name="40% - 강조색6 5 3 4" xfId="1365"/>
    <cellStyle name="40% - 강조색6 5 3 4 2" xfId="1366"/>
    <cellStyle name="40% - 강조색6 5 3 4 2 2" xfId="3420"/>
    <cellStyle name="40% - 강조색6 5 3 4 3" xfId="3421"/>
    <cellStyle name="40% - 강조색6 5 3 4 4" xfId="3422"/>
    <cellStyle name="40% - 강조색6 5 3 5" xfId="3423"/>
    <cellStyle name="40% - 강조색6 5 4" xfId="1367"/>
    <cellStyle name="40% - 강조색6 5 4 2" xfId="1368"/>
    <cellStyle name="40% - 강조색6 5 4 3" xfId="1369"/>
    <cellStyle name="40% - 강조색6 5 4 3 2" xfId="1370"/>
    <cellStyle name="40% - 강조색6 5 4 3 2 2" xfId="3424"/>
    <cellStyle name="40% - 강조색6 5 4 3 3" xfId="3425"/>
    <cellStyle name="40% - 강조색6 5 4 3 4" xfId="3426"/>
    <cellStyle name="40% - 강조색6 5 4 4" xfId="3427"/>
    <cellStyle name="40% - 강조색6 5 5" xfId="1371"/>
    <cellStyle name="40% - 강조색6 5 6" xfId="1372"/>
    <cellStyle name="40% - 강조색6 5 6 2" xfId="1373"/>
    <cellStyle name="40% - 강조색6 5 6 2 2" xfId="3428"/>
    <cellStyle name="40% - 강조색6 5 6 3" xfId="3429"/>
    <cellStyle name="40% - 강조색6 5 6 4" xfId="3430"/>
    <cellStyle name="40% - 강조색6 5 7" xfId="3431"/>
    <cellStyle name="40% - 강조색6 6" xfId="1374"/>
    <cellStyle name="40% - 강조색6 6 2" xfId="1375"/>
    <cellStyle name="40% - 강조색6 6 2 2" xfId="1376"/>
    <cellStyle name="40% - 강조색6 6 2 2 2" xfId="1377"/>
    <cellStyle name="40% - 강조색6 6 2 2 3" xfId="1378"/>
    <cellStyle name="40% - 강조색6 6 2 2 3 2" xfId="1379"/>
    <cellStyle name="40% - 강조색6 6 2 2 3 2 2" xfId="3432"/>
    <cellStyle name="40% - 강조색6 6 2 2 3 3" xfId="3433"/>
    <cellStyle name="40% - 강조색6 6 2 2 3 4" xfId="3434"/>
    <cellStyle name="40% - 강조색6 6 2 2 4" xfId="3435"/>
    <cellStyle name="40% - 강조색6 6 2 3" xfId="1380"/>
    <cellStyle name="40% - 강조색6 6 2 4" xfId="1381"/>
    <cellStyle name="40% - 강조색6 6 2 4 2" xfId="1382"/>
    <cellStyle name="40% - 강조색6 6 2 4 2 2" xfId="3436"/>
    <cellStyle name="40% - 강조색6 6 2 4 3" xfId="3437"/>
    <cellStyle name="40% - 강조색6 6 2 4 4" xfId="3438"/>
    <cellStyle name="40% - 강조색6 6 2 5" xfId="3439"/>
    <cellStyle name="40% - 강조색6 6 3" xfId="1383"/>
    <cellStyle name="40% - 강조색6 6 3 2" xfId="1384"/>
    <cellStyle name="40% - 강조색6 6 3 3" xfId="1385"/>
    <cellStyle name="40% - 강조색6 6 3 3 2" xfId="1386"/>
    <cellStyle name="40% - 강조색6 6 3 3 2 2" xfId="3440"/>
    <cellStyle name="40% - 강조색6 6 3 3 3" xfId="3441"/>
    <cellStyle name="40% - 강조색6 6 3 3 4" xfId="3442"/>
    <cellStyle name="40% - 강조색6 6 3 4" xfId="3443"/>
    <cellStyle name="40% - 강조색6 6 4" xfId="1387"/>
    <cellStyle name="40% - 강조색6 6 5" xfId="1388"/>
    <cellStyle name="40% - 강조색6 6 5 2" xfId="1389"/>
    <cellStyle name="40% - 강조색6 6 5 2 2" xfId="3444"/>
    <cellStyle name="40% - 강조색6 6 5 3" xfId="3445"/>
    <cellStyle name="40% - 강조색6 6 5 4" xfId="3446"/>
    <cellStyle name="40% - 강조색6 6 6" xfId="3447"/>
    <cellStyle name="40% - 강조색6 7" xfId="1390"/>
    <cellStyle name="40% - 강조색6 7 2" xfId="1391"/>
    <cellStyle name="40% - 강조색6 7 2 2" xfId="1392"/>
    <cellStyle name="40% - 강조색6 7 2 2 2" xfId="1393"/>
    <cellStyle name="40% - 강조색6 7 2 2 3" xfId="1394"/>
    <cellStyle name="40% - 강조색6 7 2 2 3 2" xfId="1395"/>
    <cellStyle name="40% - 강조색6 7 2 2 3 2 2" xfId="3448"/>
    <cellStyle name="40% - 강조색6 7 2 2 3 3" xfId="3449"/>
    <cellStyle name="40% - 강조색6 7 2 2 3 4" xfId="3450"/>
    <cellStyle name="40% - 강조색6 7 2 2 4" xfId="3451"/>
    <cellStyle name="40% - 강조색6 7 2 3" xfId="1396"/>
    <cellStyle name="40% - 강조색6 7 2 4" xfId="1397"/>
    <cellStyle name="40% - 강조색6 7 2 4 2" xfId="1398"/>
    <cellStyle name="40% - 강조색6 7 2 4 2 2" xfId="3452"/>
    <cellStyle name="40% - 강조색6 7 2 4 3" xfId="3453"/>
    <cellStyle name="40% - 강조색6 7 2 4 4" xfId="3454"/>
    <cellStyle name="40% - 강조색6 7 2 5" xfId="3455"/>
    <cellStyle name="40% - 강조색6 7 3" xfId="1399"/>
    <cellStyle name="40% - 강조색6 7 3 2" xfId="1400"/>
    <cellStyle name="40% - 강조색6 7 3 3" xfId="1401"/>
    <cellStyle name="40% - 강조색6 7 3 3 2" xfId="1402"/>
    <cellStyle name="40% - 강조색6 7 3 3 2 2" xfId="3456"/>
    <cellStyle name="40% - 강조색6 7 3 3 3" xfId="3457"/>
    <cellStyle name="40% - 강조색6 7 3 3 4" xfId="3458"/>
    <cellStyle name="40% - 강조색6 7 3 4" xfId="3459"/>
    <cellStyle name="40% - 강조색6 7 4" xfId="1403"/>
    <cellStyle name="40% - 강조색6 7 5" xfId="1404"/>
    <cellStyle name="40% - 강조색6 7 5 2" xfId="1405"/>
    <cellStyle name="40% - 강조색6 7 5 2 2" xfId="3460"/>
    <cellStyle name="40% - 강조색6 7 5 3" xfId="3461"/>
    <cellStyle name="40% - 강조색6 7 5 4" xfId="3462"/>
    <cellStyle name="40% - 강조색6 7 6" xfId="3463"/>
    <cellStyle name="40% - 강조색6 8" xfId="1406"/>
    <cellStyle name="40% - 강조색6 8 2" xfId="1407"/>
    <cellStyle name="40% - 강조색6 8 2 2" xfId="1408"/>
    <cellStyle name="40% - 강조색6 8 2 2 2" xfId="1409"/>
    <cellStyle name="40% - 강조색6 8 2 2 3" xfId="1410"/>
    <cellStyle name="40% - 강조색6 8 2 2 3 2" xfId="1411"/>
    <cellStyle name="40% - 강조색6 8 2 2 3 2 2" xfId="3464"/>
    <cellStyle name="40% - 강조색6 8 2 2 3 3" xfId="3465"/>
    <cellStyle name="40% - 강조색6 8 2 2 3 4" xfId="3466"/>
    <cellStyle name="40% - 강조색6 8 2 2 4" xfId="3467"/>
    <cellStyle name="40% - 강조색6 8 2 3" xfId="1412"/>
    <cellStyle name="40% - 강조색6 8 2 4" xfId="1413"/>
    <cellStyle name="40% - 강조색6 8 2 4 2" xfId="1414"/>
    <cellStyle name="40% - 강조색6 8 2 4 2 2" xfId="3468"/>
    <cellStyle name="40% - 강조색6 8 2 4 3" xfId="3469"/>
    <cellStyle name="40% - 강조색6 8 2 4 4" xfId="3470"/>
    <cellStyle name="40% - 강조색6 8 2 5" xfId="3471"/>
    <cellStyle name="40% - 강조색6 8 3" xfId="1415"/>
    <cellStyle name="40% - 강조색6 8 3 2" xfId="1416"/>
    <cellStyle name="40% - 강조색6 8 3 3" xfId="1417"/>
    <cellStyle name="40% - 강조색6 8 3 3 2" xfId="1418"/>
    <cellStyle name="40% - 강조색6 8 3 3 2 2" xfId="3472"/>
    <cellStyle name="40% - 강조색6 8 3 3 3" xfId="3473"/>
    <cellStyle name="40% - 강조색6 8 3 3 4" xfId="3474"/>
    <cellStyle name="40% - 강조색6 8 3 4" xfId="3475"/>
    <cellStyle name="40% - 강조색6 8 4" xfId="1419"/>
    <cellStyle name="40% - 강조색6 8 5" xfId="1420"/>
    <cellStyle name="40% - 강조색6 8 5 2" xfId="1421"/>
    <cellStyle name="40% - 강조색6 8 5 2 2" xfId="3476"/>
    <cellStyle name="40% - 강조색6 8 5 3" xfId="3477"/>
    <cellStyle name="40% - 강조색6 8 5 4" xfId="3478"/>
    <cellStyle name="40% - 강조색6 8 6" xfId="3479"/>
    <cellStyle name="40% - 강조색6 9" xfId="1422"/>
    <cellStyle name="40% - 강조색6 9 2" xfId="1423"/>
    <cellStyle name="40% - 강조색6 9 2 2" xfId="1424"/>
    <cellStyle name="40% - 강조색6 9 2 3" xfId="1425"/>
    <cellStyle name="40% - 강조색6 9 2 3 2" xfId="1426"/>
    <cellStyle name="40% - 강조색6 9 2 3 2 2" xfId="3480"/>
    <cellStyle name="40% - 강조색6 9 2 3 3" xfId="3481"/>
    <cellStyle name="40% - 강조색6 9 2 3 4" xfId="3482"/>
    <cellStyle name="40% - 강조색6 9 2 4" xfId="3483"/>
    <cellStyle name="40% - 강조색6 9 3" xfId="1427"/>
    <cellStyle name="40% - 강조색6 9 4" xfId="1428"/>
    <cellStyle name="40% - 강조색6 9 4 2" xfId="1429"/>
    <cellStyle name="40% - 강조색6 9 4 2 2" xfId="3484"/>
    <cellStyle name="40% - 강조색6 9 4 3" xfId="3485"/>
    <cellStyle name="40% - 강조색6 9 4 4" xfId="3486"/>
    <cellStyle name="40% - 강조색6 9 5" xfId="3487"/>
    <cellStyle name="60% - 강조색1" xfId="3885" builtinId="32" customBuiltin="1"/>
    <cellStyle name="60% - 강조색1 2" xfId="1430"/>
    <cellStyle name="60% - 강조색1 3" xfId="1431"/>
    <cellStyle name="60% - 강조색1 4" xfId="1432"/>
    <cellStyle name="60% - 강조색1 5" xfId="1433"/>
    <cellStyle name="60% - 강조색1 6" xfId="1434"/>
    <cellStyle name="60% - 강조색1 7" xfId="1435"/>
    <cellStyle name="60% - 강조색2" xfId="3889" builtinId="36" customBuiltin="1"/>
    <cellStyle name="60% - 강조색2 2" xfId="1436"/>
    <cellStyle name="60% - 강조색2 3" xfId="1437"/>
    <cellStyle name="60% - 강조색2 4" xfId="1438"/>
    <cellStyle name="60% - 강조색2 5" xfId="1439"/>
    <cellStyle name="60% - 강조색2 6" xfId="1440"/>
    <cellStyle name="60% - 강조색2 7" xfId="1441"/>
    <cellStyle name="60% - 강조색3" xfId="3893" builtinId="40" customBuiltin="1"/>
    <cellStyle name="60% - 강조색3 2" xfId="1442"/>
    <cellStyle name="60% - 강조색3 3" xfId="1443"/>
    <cellStyle name="60% - 강조색3 4" xfId="1444"/>
    <cellStyle name="60% - 강조색3 5" xfId="1445"/>
    <cellStyle name="60% - 강조색3 6" xfId="1446"/>
    <cellStyle name="60% - 강조색3 7" xfId="1447"/>
    <cellStyle name="60% - 강조색4" xfId="3897" builtinId="44" customBuiltin="1"/>
    <cellStyle name="60% - 강조색4 2" xfId="1448"/>
    <cellStyle name="60% - 강조색4 3" xfId="1449"/>
    <cellStyle name="60% - 강조색4 4" xfId="1450"/>
    <cellStyle name="60% - 강조색4 5" xfId="1451"/>
    <cellStyle name="60% - 강조색4 6" xfId="1452"/>
    <cellStyle name="60% - 강조색4 7" xfId="1453"/>
    <cellStyle name="60% - 강조색5" xfId="3901" builtinId="48" customBuiltin="1"/>
    <cellStyle name="60% - 강조색5 2" xfId="1454"/>
    <cellStyle name="60% - 강조색5 3" xfId="1455"/>
    <cellStyle name="60% - 강조색5 4" xfId="1456"/>
    <cellStyle name="60% - 강조색5 5" xfId="1457"/>
    <cellStyle name="60% - 강조색5 6" xfId="1458"/>
    <cellStyle name="60% - 강조색5 7" xfId="1459"/>
    <cellStyle name="60% - 강조색6" xfId="3905" builtinId="52" customBuiltin="1"/>
    <cellStyle name="60% - 강조색6 2" xfId="1460"/>
    <cellStyle name="60% - 강조색6 3" xfId="1461"/>
    <cellStyle name="60% - 강조색6 4" xfId="1462"/>
    <cellStyle name="60% - 강조색6 5" xfId="1463"/>
    <cellStyle name="60% - 강조색6 6" xfId="1464"/>
    <cellStyle name="60% - 강조색6 7" xfId="1465"/>
    <cellStyle name="강조색1" xfId="3882" builtinId="29" customBuiltin="1"/>
    <cellStyle name="강조색1 2" xfId="1466"/>
    <cellStyle name="강조색1 3" xfId="1467"/>
    <cellStyle name="강조색1 4" xfId="1468"/>
    <cellStyle name="강조색1 5" xfId="1469"/>
    <cellStyle name="강조색1 6" xfId="1470"/>
    <cellStyle name="강조색1 7" xfId="1471"/>
    <cellStyle name="강조색2" xfId="3886" builtinId="33" customBuiltin="1"/>
    <cellStyle name="강조색2 2" xfId="1472"/>
    <cellStyle name="강조색2 3" xfId="1473"/>
    <cellStyle name="강조색2 4" xfId="1474"/>
    <cellStyle name="강조색2 5" xfId="1475"/>
    <cellStyle name="강조색2 6" xfId="1476"/>
    <cellStyle name="강조색2 7" xfId="1477"/>
    <cellStyle name="강조색3" xfId="3890" builtinId="37" customBuiltin="1"/>
    <cellStyle name="강조색3 2" xfId="1478"/>
    <cellStyle name="강조색3 3" xfId="1479"/>
    <cellStyle name="강조색3 4" xfId="1480"/>
    <cellStyle name="강조색3 5" xfId="1481"/>
    <cellStyle name="강조색3 6" xfId="1482"/>
    <cellStyle name="강조색3 7" xfId="1483"/>
    <cellStyle name="강조색4" xfId="3894" builtinId="41" customBuiltin="1"/>
    <cellStyle name="강조색4 2" xfId="1484"/>
    <cellStyle name="강조색4 3" xfId="1485"/>
    <cellStyle name="강조색4 4" xfId="1486"/>
    <cellStyle name="강조색4 5" xfId="1487"/>
    <cellStyle name="강조색4 6" xfId="1488"/>
    <cellStyle name="강조색4 7" xfId="1489"/>
    <cellStyle name="강조색5" xfId="3898" builtinId="45" customBuiltin="1"/>
    <cellStyle name="강조색5 2" xfId="1490"/>
    <cellStyle name="강조색5 3" xfId="1491"/>
    <cellStyle name="강조색5 4" xfId="1492"/>
    <cellStyle name="강조색5 5" xfId="1493"/>
    <cellStyle name="강조색5 6" xfId="1494"/>
    <cellStyle name="강조색5 7" xfId="1495"/>
    <cellStyle name="강조색6" xfId="3902" builtinId="49" customBuiltin="1"/>
    <cellStyle name="강조색6 2" xfId="1496"/>
    <cellStyle name="강조색6 3" xfId="1497"/>
    <cellStyle name="강조색6 4" xfId="1498"/>
    <cellStyle name="강조색6 5" xfId="1499"/>
    <cellStyle name="강조색6 6" xfId="1500"/>
    <cellStyle name="강조색6 7" xfId="1501"/>
    <cellStyle name="경고문" xfId="3879" builtinId="11" customBuiltin="1"/>
    <cellStyle name="경고문 2" xfId="1502"/>
    <cellStyle name="경고문 3" xfId="1503"/>
    <cellStyle name="경고문 4" xfId="1504"/>
    <cellStyle name="경고문 5" xfId="1505"/>
    <cellStyle name="경고문 6" xfId="1506"/>
    <cellStyle name="경고문 7" xfId="1507"/>
    <cellStyle name="계산" xfId="3876" builtinId="22" customBuiltin="1"/>
    <cellStyle name="계산 2" xfId="1508"/>
    <cellStyle name="계산 3" xfId="1509"/>
    <cellStyle name="계산 4" xfId="1510"/>
    <cellStyle name="계산 5" xfId="1511"/>
    <cellStyle name="계산 6" xfId="1512"/>
    <cellStyle name="계산 7" xfId="1513"/>
    <cellStyle name="나쁨" xfId="3872" builtinId="27" customBuiltin="1"/>
    <cellStyle name="나쁨 2" xfId="1514"/>
    <cellStyle name="나쁨 3" xfId="1515"/>
    <cellStyle name="나쁨 4" xfId="1516"/>
    <cellStyle name="나쁨 5" xfId="1517"/>
    <cellStyle name="나쁨 6" xfId="1518"/>
    <cellStyle name="나쁨 7" xfId="1519"/>
    <cellStyle name="메모 10" xfId="1520"/>
    <cellStyle name="메모 10 2" xfId="1521"/>
    <cellStyle name="메모 10 2 2" xfId="1522"/>
    <cellStyle name="메모 10 2 3" xfId="1523"/>
    <cellStyle name="메모 10 2 3 2" xfId="1524"/>
    <cellStyle name="메모 10 2 3 2 2" xfId="3488"/>
    <cellStyle name="메모 10 2 3 3" xfId="3489"/>
    <cellStyle name="메모 10 2 3 4" xfId="3490"/>
    <cellStyle name="메모 10 2 4" xfId="3491"/>
    <cellStyle name="메모 10 3" xfId="1525"/>
    <cellStyle name="메모 10 4" xfId="1526"/>
    <cellStyle name="메모 10 4 2" xfId="1527"/>
    <cellStyle name="메모 10 4 2 2" xfId="3492"/>
    <cellStyle name="메모 10 4 3" xfId="3493"/>
    <cellStyle name="메모 10 4 4" xfId="3494"/>
    <cellStyle name="메모 10 5" xfId="3495"/>
    <cellStyle name="메모 11" xfId="1528"/>
    <cellStyle name="메모 11 2" xfId="1529"/>
    <cellStyle name="메모 11 3" xfId="1530"/>
    <cellStyle name="메모 11 3 2" xfId="1531"/>
    <cellStyle name="메모 11 3 2 2" xfId="3496"/>
    <cellStyle name="메모 11 3 3" xfId="3497"/>
    <cellStyle name="메모 11 3 4" xfId="3498"/>
    <cellStyle name="메모 11 4" xfId="1532"/>
    <cellStyle name="메모 11 4 2" xfId="3499"/>
    <cellStyle name="메모 11 5" xfId="3500"/>
    <cellStyle name="메모 11 6" xfId="3501"/>
    <cellStyle name="메모 12" xfId="1533"/>
    <cellStyle name="메모 12 2" xfId="1534"/>
    <cellStyle name="메모 12 2 2" xfId="1535"/>
    <cellStyle name="메모 12 2 2 2" xfId="3502"/>
    <cellStyle name="메모 12 2 3" xfId="3503"/>
    <cellStyle name="메모 12 2 4" xfId="3504"/>
    <cellStyle name="메모 12 3" xfId="1536"/>
    <cellStyle name="메모 12 3 2" xfId="3505"/>
    <cellStyle name="메모 12 4" xfId="3506"/>
    <cellStyle name="메모 12 5" xfId="3507"/>
    <cellStyle name="메모 13" xfId="1537"/>
    <cellStyle name="메모 13 2" xfId="1538"/>
    <cellStyle name="메모 13 2 2" xfId="3508"/>
    <cellStyle name="메모 13 3" xfId="3509"/>
    <cellStyle name="메모 13 4" xfId="3510"/>
    <cellStyle name="메모 14" xfId="1539"/>
    <cellStyle name="메모 14 2" xfId="1540"/>
    <cellStyle name="메모 14 2 2" xfId="3511"/>
    <cellStyle name="메모 14 3" xfId="3512"/>
    <cellStyle name="메모 14 4" xfId="3513"/>
    <cellStyle name="메모 15" xfId="1541"/>
    <cellStyle name="메모 15 2" xfId="1542"/>
    <cellStyle name="메모 15 2 2" xfId="3514"/>
    <cellStyle name="메모 15 3" xfId="3515"/>
    <cellStyle name="메모 15 4" xfId="3516"/>
    <cellStyle name="메모 16" xfId="3517"/>
    <cellStyle name="메모 17" xfId="3518"/>
    <cellStyle name="메모 2" xfId="1543"/>
    <cellStyle name="메모 3" xfId="1544"/>
    <cellStyle name="메모 4" xfId="1545"/>
    <cellStyle name="메모 5" xfId="1546"/>
    <cellStyle name="메모 5 10" xfId="1547"/>
    <cellStyle name="메모 5 10 2" xfId="3519"/>
    <cellStyle name="메모 5 11" xfId="3520"/>
    <cellStyle name="메모 5 12" xfId="3521"/>
    <cellStyle name="메모 5 13" xfId="3522"/>
    <cellStyle name="메모 5 2" xfId="1548"/>
    <cellStyle name="메모 5 2 2" xfId="1549"/>
    <cellStyle name="메모 5 2 2 2" xfId="1550"/>
    <cellStyle name="메모 5 2 2 2 2" xfId="1551"/>
    <cellStyle name="메모 5 2 2 2 3" xfId="1552"/>
    <cellStyle name="메모 5 2 2 2 3 2" xfId="1553"/>
    <cellStyle name="메모 5 2 2 2 3 2 2" xfId="3523"/>
    <cellStyle name="메모 5 2 2 2 3 3" xfId="3524"/>
    <cellStyle name="메모 5 2 2 2 3 4" xfId="3525"/>
    <cellStyle name="메모 5 2 2 2 4" xfId="3526"/>
    <cellStyle name="메모 5 2 2 3" xfId="1554"/>
    <cellStyle name="메모 5 2 2 4" xfId="1555"/>
    <cellStyle name="메모 5 2 2 4 2" xfId="1556"/>
    <cellStyle name="메모 5 2 2 4 2 2" xfId="3527"/>
    <cellStyle name="메모 5 2 2 4 3" xfId="3528"/>
    <cellStyle name="메모 5 2 2 4 4" xfId="3529"/>
    <cellStyle name="메모 5 2 2 5" xfId="3530"/>
    <cellStyle name="메모 5 2 3" xfId="1557"/>
    <cellStyle name="메모 5 2 3 2" xfId="1558"/>
    <cellStyle name="메모 5 2 3 3" xfId="1559"/>
    <cellStyle name="메모 5 2 3 3 2" xfId="1560"/>
    <cellStyle name="메모 5 2 3 3 2 2" xfId="3531"/>
    <cellStyle name="메모 5 2 3 3 3" xfId="3532"/>
    <cellStyle name="메모 5 2 3 3 4" xfId="3533"/>
    <cellStyle name="메모 5 2 3 4" xfId="3534"/>
    <cellStyle name="메모 5 2 4" xfId="1561"/>
    <cellStyle name="메모 5 2 5" xfId="1562"/>
    <cellStyle name="메모 5 2 5 2" xfId="1563"/>
    <cellStyle name="메모 5 2 5 2 2" xfId="3535"/>
    <cellStyle name="메모 5 2 5 3" xfId="3536"/>
    <cellStyle name="메모 5 2 5 4" xfId="3537"/>
    <cellStyle name="메모 5 2 6" xfId="3538"/>
    <cellStyle name="메모 5 3" xfId="1564"/>
    <cellStyle name="메모 5 3 2" xfId="1565"/>
    <cellStyle name="메모 5 3 2 2" xfId="1566"/>
    <cellStyle name="메모 5 3 2 3" xfId="1567"/>
    <cellStyle name="메모 5 3 2 3 2" xfId="1568"/>
    <cellStyle name="메모 5 3 2 3 2 2" xfId="3539"/>
    <cellStyle name="메모 5 3 2 3 3" xfId="3540"/>
    <cellStyle name="메모 5 3 2 3 4" xfId="3541"/>
    <cellStyle name="메모 5 3 2 4" xfId="3542"/>
    <cellStyle name="메모 5 3 3" xfId="1569"/>
    <cellStyle name="메모 5 3 4" xfId="1570"/>
    <cellStyle name="메모 5 3 4 2" xfId="1571"/>
    <cellStyle name="메모 5 3 4 2 2" xfId="3543"/>
    <cellStyle name="메모 5 3 4 3" xfId="3544"/>
    <cellStyle name="메모 5 3 4 4" xfId="3545"/>
    <cellStyle name="메모 5 3 5" xfId="3546"/>
    <cellStyle name="메모 5 4" xfId="1572"/>
    <cellStyle name="메모 5 4 2" xfId="1573"/>
    <cellStyle name="메모 5 4 3" xfId="1574"/>
    <cellStyle name="메모 5 4 3 2" xfId="1575"/>
    <cellStyle name="메모 5 4 3 2 2" xfId="3547"/>
    <cellStyle name="메모 5 4 3 3" xfId="3548"/>
    <cellStyle name="메모 5 4 3 4" xfId="3549"/>
    <cellStyle name="메모 5 4 4" xfId="3550"/>
    <cellStyle name="메모 5 5" xfId="1576"/>
    <cellStyle name="메모 5 6" xfId="1577"/>
    <cellStyle name="메모 5 7" xfId="1578"/>
    <cellStyle name="메모 5 7 2" xfId="1579"/>
    <cellStyle name="메모 5 7 3" xfId="1580"/>
    <cellStyle name="메모 5 7 3 2" xfId="1581"/>
    <cellStyle name="메모 5 7 3 2 2" xfId="3551"/>
    <cellStyle name="메모 5 7 3 3" xfId="3552"/>
    <cellStyle name="메모 5 7 3 4" xfId="3553"/>
    <cellStyle name="메모 5 7 4" xfId="1582"/>
    <cellStyle name="메모 5 7 4 2" xfId="3554"/>
    <cellStyle name="메모 5 7 5" xfId="3555"/>
    <cellStyle name="메모 5 7 6" xfId="3556"/>
    <cellStyle name="메모 5 8" xfId="1583"/>
    <cellStyle name="메모 5 9" xfId="1584"/>
    <cellStyle name="메모 5 9 2" xfId="1585"/>
    <cellStyle name="메모 5 9 2 2" xfId="3557"/>
    <cellStyle name="메모 5 9 3" xfId="3558"/>
    <cellStyle name="메모 5 9 4" xfId="3559"/>
    <cellStyle name="메모 6" xfId="1586"/>
    <cellStyle name="메모 6 2" xfId="1587"/>
    <cellStyle name="메모 6 2 2" xfId="1588"/>
    <cellStyle name="메모 6 2 2 2" xfId="1589"/>
    <cellStyle name="메모 6 2 2 2 2" xfId="1590"/>
    <cellStyle name="메모 6 2 2 2 3" xfId="1591"/>
    <cellStyle name="메모 6 2 2 2 3 2" xfId="1592"/>
    <cellStyle name="메모 6 2 2 2 3 2 2" xfId="3560"/>
    <cellStyle name="메모 6 2 2 2 3 3" xfId="3561"/>
    <cellStyle name="메모 6 2 2 2 3 4" xfId="3562"/>
    <cellStyle name="메모 6 2 2 2 4" xfId="3563"/>
    <cellStyle name="메모 6 2 2 3" xfId="1593"/>
    <cellStyle name="메모 6 2 2 4" xfId="1594"/>
    <cellStyle name="메모 6 2 2 4 2" xfId="1595"/>
    <cellStyle name="메모 6 2 2 4 2 2" xfId="3564"/>
    <cellStyle name="메모 6 2 2 4 3" xfId="3565"/>
    <cellStyle name="메모 6 2 2 4 4" xfId="3566"/>
    <cellStyle name="메모 6 2 2 5" xfId="3567"/>
    <cellStyle name="메모 6 2 3" xfId="1596"/>
    <cellStyle name="메모 6 2 3 2" xfId="1597"/>
    <cellStyle name="메모 6 2 3 3" xfId="1598"/>
    <cellStyle name="메모 6 2 3 3 2" xfId="1599"/>
    <cellStyle name="메모 6 2 3 3 2 2" xfId="3568"/>
    <cellStyle name="메모 6 2 3 3 3" xfId="3569"/>
    <cellStyle name="메모 6 2 3 3 4" xfId="3570"/>
    <cellStyle name="메모 6 2 3 4" xfId="3571"/>
    <cellStyle name="메모 6 2 4" xfId="1600"/>
    <cellStyle name="메모 6 2 5" xfId="1601"/>
    <cellStyle name="메모 6 2 5 2" xfId="1602"/>
    <cellStyle name="메모 6 2 5 2 2" xfId="3572"/>
    <cellStyle name="메모 6 2 5 3" xfId="3573"/>
    <cellStyle name="메모 6 2 5 4" xfId="3574"/>
    <cellStyle name="메모 6 2 6" xfId="3575"/>
    <cellStyle name="메모 6 3" xfId="1603"/>
    <cellStyle name="메모 6 3 2" xfId="1604"/>
    <cellStyle name="메모 6 3 2 2" xfId="1605"/>
    <cellStyle name="메모 6 3 2 3" xfId="1606"/>
    <cellStyle name="메모 6 3 2 3 2" xfId="1607"/>
    <cellStyle name="메모 6 3 2 3 2 2" xfId="3576"/>
    <cellStyle name="메모 6 3 2 3 3" xfId="3577"/>
    <cellStyle name="메모 6 3 2 3 4" xfId="3578"/>
    <cellStyle name="메모 6 3 2 4" xfId="3579"/>
    <cellStyle name="메모 6 3 3" xfId="1608"/>
    <cellStyle name="메모 6 3 4" xfId="1609"/>
    <cellStyle name="메모 6 3 4 2" xfId="1610"/>
    <cellStyle name="메모 6 3 4 2 2" xfId="3580"/>
    <cellStyle name="메모 6 3 4 3" xfId="3581"/>
    <cellStyle name="메모 6 3 4 4" xfId="3582"/>
    <cellStyle name="메모 6 3 5" xfId="3583"/>
    <cellStyle name="메모 6 4" xfId="1611"/>
    <cellStyle name="메모 6 4 2" xfId="1612"/>
    <cellStyle name="메모 6 4 3" xfId="1613"/>
    <cellStyle name="메모 6 4 3 2" xfId="1614"/>
    <cellStyle name="메모 6 4 3 2 2" xfId="3584"/>
    <cellStyle name="메모 6 4 3 3" xfId="3585"/>
    <cellStyle name="메모 6 4 3 4" xfId="3586"/>
    <cellStyle name="메모 6 4 4" xfId="3587"/>
    <cellStyle name="메모 6 5" xfId="1615"/>
    <cellStyle name="메모 6 6" xfId="1616"/>
    <cellStyle name="메모 6 6 2" xfId="1617"/>
    <cellStyle name="메모 6 6 2 2" xfId="3588"/>
    <cellStyle name="메모 6 6 3" xfId="3589"/>
    <cellStyle name="메모 6 6 4" xfId="3590"/>
    <cellStyle name="메모 6 7" xfId="3591"/>
    <cellStyle name="메모 7" xfId="1618"/>
    <cellStyle name="메모 7 2" xfId="1619"/>
    <cellStyle name="메모 7 2 2" xfId="1620"/>
    <cellStyle name="메모 7 2 2 2" xfId="1621"/>
    <cellStyle name="메모 7 2 2 3" xfId="1622"/>
    <cellStyle name="메모 7 2 2 3 2" xfId="1623"/>
    <cellStyle name="메모 7 2 2 3 2 2" xfId="3592"/>
    <cellStyle name="메모 7 2 2 3 3" xfId="3593"/>
    <cellStyle name="메모 7 2 2 3 4" xfId="3594"/>
    <cellStyle name="메모 7 2 2 4" xfId="3595"/>
    <cellStyle name="메모 7 2 3" xfId="1624"/>
    <cellStyle name="메모 7 2 4" xfId="1625"/>
    <cellStyle name="메모 7 2 4 2" xfId="1626"/>
    <cellStyle name="메모 7 2 4 2 2" xfId="3596"/>
    <cellStyle name="메모 7 2 4 3" xfId="3597"/>
    <cellStyle name="메모 7 2 4 4" xfId="3598"/>
    <cellStyle name="메모 7 2 5" xfId="3599"/>
    <cellStyle name="메모 7 3" xfId="1627"/>
    <cellStyle name="메모 7 3 2" xfId="1628"/>
    <cellStyle name="메모 7 3 3" xfId="1629"/>
    <cellStyle name="메모 7 3 3 2" xfId="1630"/>
    <cellStyle name="메모 7 3 3 2 2" xfId="3600"/>
    <cellStyle name="메모 7 3 3 3" xfId="3601"/>
    <cellStyle name="메모 7 3 3 4" xfId="3602"/>
    <cellStyle name="메모 7 3 4" xfId="3603"/>
    <cellStyle name="메모 7 4" xfId="1631"/>
    <cellStyle name="메모 7 5" xfId="1632"/>
    <cellStyle name="메모 7 5 2" xfId="1633"/>
    <cellStyle name="메모 7 5 2 2" xfId="3604"/>
    <cellStyle name="메모 7 5 3" xfId="3605"/>
    <cellStyle name="메모 7 5 4" xfId="3606"/>
    <cellStyle name="메모 7 6" xfId="3607"/>
    <cellStyle name="메모 8" xfId="1634"/>
    <cellStyle name="메모 8 2" xfId="1635"/>
    <cellStyle name="메모 8 2 2" xfId="1636"/>
    <cellStyle name="메모 8 2 2 2" xfId="1637"/>
    <cellStyle name="메모 8 2 2 3" xfId="1638"/>
    <cellStyle name="메모 8 2 2 3 2" xfId="1639"/>
    <cellStyle name="메모 8 2 2 3 2 2" xfId="3608"/>
    <cellStyle name="메모 8 2 2 3 3" xfId="3609"/>
    <cellStyle name="메모 8 2 2 3 4" xfId="3610"/>
    <cellStyle name="메모 8 2 2 4" xfId="3611"/>
    <cellStyle name="메모 8 2 3" xfId="1640"/>
    <cellStyle name="메모 8 2 4" xfId="1641"/>
    <cellStyle name="메모 8 2 4 2" xfId="1642"/>
    <cellStyle name="메모 8 2 4 2 2" xfId="3612"/>
    <cellStyle name="메모 8 2 4 3" xfId="3613"/>
    <cellStyle name="메모 8 2 4 4" xfId="3614"/>
    <cellStyle name="메모 8 2 5" xfId="3615"/>
    <cellStyle name="메모 8 3" xfId="1643"/>
    <cellStyle name="메모 8 3 2" xfId="1644"/>
    <cellStyle name="메모 8 3 3" xfId="1645"/>
    <cellStyle name="메모 8 3 3 2" xfId="1646"/>
    <cellStyle name="메모 8 3 3 2 2" xfId="3616"/>
    <cellStyle name="메모 8 3 3 3" xfId="3617"/>
    <cellStyle name="메모 8 3 3 4" xfId="3618"/>
    <cellStyle name="메모 8 3 4" xfId="3619"/>
    <cellStyle name="메모 8 4" xfId="1647"/>
    <cellStyle name="메모 8 5" xfId="1648"/>
    <cellStyle name="메모 8 5 2" xfId="1649"/>
    <cellStyle name="메모 8 5 2 2" xfId="3620"/>
    <cellStyle name="메모 8 5 3" xfId="3621"/>
    <cellStyle name="메모 8 5 4" xfId="3622"/>
    <cellStyle name="메모 8 6" xfId="3623"/>
    <cellStyle name="메모 9" xfId="1650"/>
    <cellStyle name="메모 9 2" xfId="1651"/>
    <cellStyle name="메모 9 2 2" xfId="1652"/>
    <cellStyle name="메모 9 2 2 2" xfId="1653"/>
    <cellStyle name="메모 9 2 2 3" xfId="1654"/>
    <cellStyle name="메모 9 2 2 3 2" xfId="1655"/>
    <cellStyle name="메모 9 2 2 3 2 2" xfId="3624"/>
    <cellStyle name="메모 9 2 2 3 3" xfId="3625"/>
    <cellStyle name="메모 9 2 2 3 4" xfId="3626"/>
    <cellStyle name="메모 9 2 2 4" xfId="3627"/>
    <cellStyle name="메모 9 2 3" xfId="1656"/>
    <cellStyle name="메모 9 2 4" xfId="1657"/>
    <cellStyle name="메모 9 2 4 2" xfId="1658"/>
    <cellStyle name="메모 9 2 4 2 2" xfId="3628"/>
    <cellStyle name="메모 9 2 4 3" xfId="3629"/>
    <cellStyle name="메모 9 2 4 4" xfId="3630"/>
    <cellStyle name="메모 9 2 5" xfId="3631"/>
    <cellStyle name="메모 9 3" xfId="1659"/>
    <cellStyle name="메모 9 3 2" xfId="1660"/>
    <cellStyle name="메모 9 3 3" xfId="1661"/>
    <cellStyle name="메모 9 3 3 2" xfId="1662"/>
    <cellStyle name="메모 9 3 3 2 2" xfId="3632"/>
    <cellStyle name="메모 9 3 3 3" xfId="3633"/>
    <cellStyle name="메모 9 3 3 4" xfId="3634"/>
    <cellStyle name="메모 9 3 4" xfId="3635"/>
    <cellStyle name="메모 9 4" xfId="1663"/>
    <cellStyle name="메모 9 5" xfId="1664"/>
    <cellStyle name="메모 9 5 2" xfId="1665"/>
    <cellStyle name="메모 9 5 2 2" xfId="3636"/>
    <cellStyle name="메모 9 5 3" xfId="3637"/>
    <cellStyle name="메모 9 5 4" xfId="3638"/>
    <cellStyle name="메모 9 6" xfId="3639"/>
    <cellStyle name="보통" xfId="3873" builtinId="28" customBuiltin="1"/>
    <cellStyle name="보통 2" xfId="1666"/>
    <cellStyle name="보통 3" xfId="1667"/>
    <cellStyle name="보통 4" xfId="1668"/>
    <cellStyle name="보통 5" xfId="1669"/>
    <cellStyle name="보통 6" xfId="1670"/>
    <cellStyle name="보통 7" xfId="1671"/>
    <cellStyle name="설명 텍스트" xfId="3880" builtinId="53" customBuiltin="1"/>
    <cellStyle name="설명 텍스트 2" xfId="1672"/>
    <cellStyle name="설명 텍스트 3" xfId="1673"/>
    <cellStyle name="설명 텍스트 4" xfId="1674"/>
    <cellStyle name="설명 텍스트 5" xfId="1675"/>
    <cellStyle name="설명 텍스트 6" xfId="1676"/>
    <cellStyle name="설명 텍스트 7" xfId="1677"/>
    <cellStyle name="셀 확인" xfId="3878" builtinId="23" customBuiltin="1"/>
    <cellStyle name="셀 확인 2" xfId="1678"/>
    <cellStyle name="셀 확인 3" xfId="1679"/>
    <cellStyle name="셀 확인 4" xfId="1680"/>
    <cellStyle name="셀 확인 5" xfId="1681"/>
    <cellStyle name="셀 확인 6" xfId="1682"/>
    <cellStyle name="셀 확인 7" xfId="1683"/>
    <cellStyle name="쉼표 [0] 2" xfId="1684"/>
    <cellStyle name="연결된 셀" xfId="3877" builtinId="24" customBuiltin="1"/>
    <cellStyle name="연결된 셀 2" xfId="1685"/>
    <cellStyle name="연결된 셀 3" xfId="1686"/>
    <cellStyle name="연결된 셀 4" xfId="1687"/>
    <cellStyle name="연결된 셀 5" xfId="1688"/>
    <cellStyle name="연결된 셀 6" xfId="1689"/>
    <cellStyle name="연결된 셀 7" xfId="1690"/>
    <cellStyle name="요약" xfId="3881" builtinId="25" customBuiltin="1"/>
    <cellStyle name="요약 2" xfId="1691"/>
    <cellStyle name="요약 3" xfId="1692"/>
    <cellStyle name="요약 4" xfId="1693"/>
    <cellStyle name="요약 5" xfId="1694"/>
    <cellStyle name="요약 6" xfId="1695"/>
    <cellStyle name="요약 7" xfId="1696"/>
    <cellStyle name="입력" xfId="3874" builtinId="20" customBuiltin="1"/>
    <cellStyle name="입력 2" xfId="1697"/>
    <cellStyle name="입력 3" xfId="1698"/>
    <cellStyle name="입력 4" xfId="1699"/>
    <cellStyle name="입력 5" xfId="1700"/>
    <cellStyle name="입력 6" xfId="1701"/>
    <cellStyle name="입력 7" xfId="1702"/>
    <cellStyle name="제목" xfId="3866" builtinId="15" customBuiltin="1"/>
    <cellStyle name="제목 1" xfId="3867" builtinId="16" customBuiltin="1"/>
    <cellStyle name="제목 1 2" xfId="1703"/>
    <cellStyle name="제목 1 3" xfId="1704"/>
    <cellStyle name="제목 1 4" xfId="1705"/>
    <cellStyle name="제목 1 5" xfId="1706"/>
    <cellStyle name="제목 1 6" xfId="1707"/>
    <cellStyle name="제목 1 7" xfId="1708"/>
    <cellStyle name="제목 10" xfId="1709"/>
    <cellStyle name="제목 11" xfId="1710"/>
    <cellStyle name="제목 2" xfId="3868" builtinId="17" customBuiltin="1"/>
    <cellStyle name="제목 2 2" xfId="1711"/>
    <cellStyle name="제목 2 3" xfId="1712"/>
    <cellStyle name="제목 2 4" xfId="1713"/>
    <cellStyle name="제목 2 5" xfId="1714"/>
    <cellStyle name="제목 2 6" xfId="1715"/>
    <cellStyle name="제목 2 7" xfId="1716"/>
    <cellStyle name="제목 3" xfId="3869" builtinId="18" customBuiltin="1"/>
    <cellStyle name="제목 3 2" xfId="1717"/>
    <cellStyle name="제목 3 3" xfId="1718"/>
    <cellStyle name="제목 3 4" xfId="1719"/>
    <cellStyle name="제목 3 5" xfId="1720"/>
    <cellStyle name="제목 3 6" xfId="1721"/>
    <cellStyle name="제목 3 7" xfId="1722"/>
    <cellStyle name="제목 4" xfId="3870" builtinId="19" customBuiltin="1"/>
    <cellStyle name="제목 4 2" xfId="1723"/>
    <cellStyle name="제목 4 3" xfId="1724"/>
    <cellStyle name="제목 4 4" xfId="1725"/>
    <cellStyle name="제목 4 5" xfId="1726"/>
    <cellStyle name="제목 4 6" xfId="1727"/>
    <cellStyle name="제목 4 7" xfId="1728"/>
    <cellStyle name="제목 5" xfId="1729"/>
    <cellStyle name="제목 6" xfId="1730"/>
    <cellStyle name="제목 7" xfId="1731"/>
    <cellStyle name="제목 8" xfId="1732"/>
    <cellStyle name="제목 8 2" xfId="1733"/>
    <cellStyle name="제목 8 3" xfId="1734"/>
    <cellStyle name="제목 9" xfId="1735"/>
    <cellStyle name="좋음" xfId="3871" builtinId="26" customBuiltin="1"/>
    <cellStyle name="좋음 2" xfId="1736"/>
    <cellStyle name="좋음 3" xfId="1737"/>
    <cellStyle name="좋음 4" xfId="1738"/>
    <cellStyle name="좋음 5" xfId="1739"/>
    <cellStyle name="좋음 6" xfId="1740"/>
    <cellStyle name="좋음 7" xfId="1741"/>
    <cellStyle name="출력" xfId="3875" builtinId="21" customBuiltin="1"/>
    <cellStyle name="출력 2" xfId="1742"/>
    <cellStyle name="출력 3" xfId="1743"/>
    <cellStyle name="출력 4" xfId="1744"/>
    <cellStyle name="출력 5" xfId="1745"/>
    <cellStyle name="출력 6" xfId="1746"/>
    <cellStyle name="출력 7" xfId="1747"/>
    <cellStyle name="표준" xfId="0" builtinId="0"/>
    <cellStyle name="표준 10" xfId="1748"/>
    <cellStyle name="표준 10 2" xfId="1749"/>
    <cellStyle name="표준 10 2 2" xfId="1750"/>
    <cellStyle name="표준 10 2 2 2" xfId="1751"/>
    <cellStyle name="표준 10 2 2 3" xfId="1752"/>
    <cellStyle name="표준 10 2 2 3 2" xfId="1753"/>
    <cellStyle name="표준 10 2 2 3 2 2" xfId="3640"/>
    <cellStyle name="표준 10 2 2 3 3" xfId="3641"/>
    <cellStyle name="표준 10 2 2 3 4" xfId="3642"/>
    <cellStyle name="표준 10 2 2 4" xfId="3643"/>
    <cellStyle name="표준 10 2 3" xfId="1754"/>
    <cellStyle name="표준 10 2 4" xfId="1755"/>
    <cellStyle name="표준 10 2 4 2" xfId="1756"/>
    <cellStyle name="표준 10 2 4 2 2" xfId="3644"/>
    <cellStyle name="표준 10 2 4 3" xfId="3645"/>
    <cellStyle name="표준 10 2 4 4" xfId="3646"/>
    <cellStyle name="표준 10 2 5" xfId="1757"/>
    <cellStyle name="표준 10 2 6" xfId="1758"/>
    <cellStyle name="표준 10 2 6 2" xfId="3647"/>
    <cellStyle name="표준 10 2 7" xfId="3648"/>
    <cellStyle name="표준 10 2 8" xfId="3649"/>
    <cellStyle name="표준 10 2 9" xfId="3650"/>
    <cellStyle name="표준 10 3" xfId="1759"/>
    <cellStyle name="표준 10 3 2" xfId="1760"/>
    <cellStyle name="표준 10 3 2 2" xfId="1761"/>
    <cellStyle name="표준 10 3 2 3" xfId="1762"/>
    <cellStyle name="표준 10 3 2 3 2" xfId="1763"/>
    <cellStyle name="표준 10 3 2 3 2 2" xfId="3651"/>
    <cellStyle name="표준 10 3 2 3 3" xfId="3652"/>
    <cellStyle name="표준 10 3 2 3 4" xfId="3653"/>
    <cellStyle name="표준 10 3 2 4" xfId="3654"/>
    <cellStyle name="표준 10 3 3" xfId="1764"/>
    <cellStyle name="표준 10 3 4" xfId="1765"/>
    <cellStyle name="표준 10 3 4 2" xfId="1766"/>
    <cellStyle name="표준 10 3 4 2 2" xfId="3655"/>
    <cellStyle name="표준 10 3 4 3" xfId="3656"/>
    <cellStyle name="표준 10 3 4 4" xfId="3657"/>
    <cellStyle name="표준 10 3 5" xfId="3658"/>
    <cellStyle name="표준 10 4" xfId="1767"/>
    <cellStyle name="표준 10 5" xfId="1768"/>
    <cellStyle name="표준 10 6" xfId="1769"/>
    <cellStyle name="표준 10 6 2" xfId="3659"/>
    <cellStyle name="표준 10 7" xfId="3660"/>
    <cellStyle name="표준 10 8" xfId="3661"/>
    <cellStyle name="표준 11" xfId="1770"/>
    <cellStyle name="표준 11 10" xfId="1771"/>
    <cellStyle name="표준 11 10 2" xfId="3662"/>
    <cellStyle name="표준 11 11" xfId="3663"/>
    <cellStyle name="표준 11 12" xfId="3664"/>
    <cellStyle name="표준 11 13" xfId="3665"/>
    <cellStyle name="표준 11 2" xfId="1772"/>
    <cellStyle name="표준 11 2 2" xfId="1773"/>
    <cellStyle name="표준 11 2 2 2" xfId="1774"/>
    <cellStyle name="표준 11 2 2 2 2" xfId="1775"/>
    <cellStyle name="표준 11 2 2 2 3" xfId="1776"/>
    <cellStyle name="표준 11 2 2 2 3 2" xfId="1777"/>
    <cellStyle name="표준 11 2 2 2 3 2 2" xfId="3666"/>
    <cellStyle name="표준 11 2 2 2 3 3" xfId="3667"/>
    <cellStyle name="표준 11 2 2 2 3 4" xfId="3668"/>
    <cellStyle name="표준 11 2 2 2 4" xfId="3669"/>
    <cellStyle name="표준 11 2 2 3" xfId="1778"/>
    <cellStyle name="표준 11 2 2 4" xfId="1779"/>
    <cellStyle name="표준 11 2 2 4 2" xfId="1780"/>
    <cellStyle name="표준 11 2 2 4 2 2" xfId="3670"/>
    <cellStyle name="표준 11 2 2 4 3" xfId="3671"/>
    <cellStyle name="표준 11 2 2 4 4" xfId="3672"/>
    <cellStyle name="표준 11 2 2 5" xfId="3673"/>
    <cellStyle name="표준 11 2 3" xfId="1781"/>
    <cellStyle name="표준 11 2 3 2" xfId="1782"/>
    <cellStyle name="표준 11 2 3 3" xfId="1783"/>
    <cellStyle name="표준 11 2 3 3 2" xfId="1784"/>
    <cellStyle name="표준 11 2 3 3 2 2" xfId="3674"/>
    <cellStyle name="표준 11 2 3 3 3" xfId="3675"/>
    <cellStyle name="표준 11 2 3 3 4" xfId="3676"/>
    <cellStyle name="표준 11 2 3 4" xfId="3677"/>
    <cellStyle name="표준 11 2 4" xfId="1785"/>
    <cellStyle name="표준 11 2 5" xfId="1786"/>
    <cellStyle name="표준 11 2 5 2" xfId="1787"/>
    <cellStyle name="표준 11 2 5 2 2" xfId="3678"/>
    <cellStyle name="표준 11 2 5 3" xfId="3679"/>
    <cellStyle name="표준 11 2 5 4" xfId="3680"/>
    <cellStyle name="표준 11 2 6" xfId="3681"/>
    <cellStyle name="표준 11 3" xfId="1788"/>
    <cellStyle name="표준 11 3 2" xfId="1789"/>
    <cellStyle name="표준 11 3 2 2" xfId="1790"/>
    <cellStyle name="표준 11 3 2 3" xfId="1791"/>
    <cellStyle name="표준 11 3 2 3 2" xfId="1792"/>
    <cellStyle name="표준 11 3 2 3 2 2" xfId="3682"/>
    <cellStyle name="표준 11 3 2 3 3" xfId="3683"/>
    <cellStyle name="표준 11 3 2 3 4" xfId="3684"/>
    <cellStyle name="표준 11 3 2 4" xfId="3685"/>
    <cellStyle name="표준 11 3 3" xfId="1793"/>
    <cellStyle name="표준 11 3 4" xfId="1794"/>
    <cellStyle name="표준 11 3 4 2" xfId="1795"/>
    <cellStyle name="표준 11 3 4 2 2" xfId="3686"/>
    <cellStyle name="표준 11 3 4 3" xfId="3687"/>
    <cellStyle name="표준 11 3 4 4" xfId="3688"/>
    <cellStyle name="표준 11 3 5" xfId="3689"/>
    <cellStyle name="표준 11 4" xfId="1796"/>
    <cellStyle name="표준 11 4 2" xfId="1797"/>
    <cellStyle name="표준 11 4 3" xfId="1798"/>
    <cellStyle name="표준 11 4 3 2" xfId="1799"/>
    <cellStyle name="표준 11 4 3 2 2" xfId="3690"/>
    <cellStyle name="표준 11 4 3 3" xfId="3691"/>
    <cellStyle name="표준 11 4 3 4" xfId="3692"/>
    <cellStyle name="표준 11 4 4" xfId="3693"/>
    <cellStyle name="표준 11 5" xfId="1800"/>
    <cellStyle name="표준 11 6" xfId="1801"/>
    <cellStyle name="표준 11 7" xfId="1802"/>
    <cellStyle name="표준 11 7 2" xfId="1803"/>
    <cellStyle name="표준 11 7 3" xfId="1804"/>
    <cellStyle name="표준 11 7 3 2" xfId="1805"/>
    <cellStyle name="표준 11 7 3 2 2" xfId="3694"/>
    <cellStyle name="표준 11 7 3 3" xfId="3695"/>
    <cellStyle name="표준 11 7 3 4" xfId="3696"/>
    <cellStyle name="표준 11 7 4" xfId="1806"/>
    <cellStyle name="표준 11 7 4 2" xfId="3697"/>
    <cellStyle name="표준 11 7 5" xfId="3698"/>
    <cellStyle name="표준 11 7 6" xfId="3699"/>
    <cellStyle name="표준 11 8" xfId="1807"/>
    <cellStyle name="표준 11 9" xfId="1808"/>
    <cellStyle name="표준 11 9 2" xfId="1809"/>
    <cellStyle name="표준 11 9 2 2" xfId="3700"/>
    <cellStyle name="표준 11 9 3" xfId="3701"/>
    <cellStyle name="표준 11 9 4" xfId="3702"/>
    <cellStyle name="표준 12" xfId="1810"/>
    <cellStyle name="표준 13" xfId="1811"/>
    <cellStyle name="표준 13 2" xfId="1812"/>
    <cellStyle name="표준 13 2 2" xfId="1813"/>
    <cellStyle name="표준 13 2 2 2" xfId="1814"/>
    <cellStyle name="표준 13 2 2 2 2" xfId="1815"/>
    <cellStyle name="표준 13 2 2 2 3" xfId="1816"/>
    <cellStyle name="표준 13 2 2 2 3 2" xfId="1817"/>
    <cellStyle name="표준 13 2 2 2 3 2 2" xfId="3703"/>
    <cellStyle name="표준 13 2 2 2 3 3" xfId="3704"/>
    <cellStyle name="표준 13 2 2 2 3 4" xfId="3705"/>
    <cellStyle name="표준 13 2 2 2 4" xfId="3706"/>
    <cellStyle name="표준 13 2 2 3" xfId="1818"/>
    <cellStyle name="표준 13 2 2 4" xfId="1819"/>
    <cellStyle name="표준 13 2 2 4 2" xfId="1820"/>
    <cellStyle name="표준 13 2 2 4 2 2" xfId="3707"/>
    <cellStyle name="표준 13 2 2 4 3" xfId="3708"/>
    <cellStyle name="표준 13 2 2 4 4" xfId="3709"/>
    <cellStyle name="표준 13 2 2 5" xfId="3710"/>
    <cellStyle name="표준 13 2 3" xfId="1821"/>
    <cellStyle name="표준 13 2 3 2" xfId="1822"/>
    <cellStyle name="표준 13 2 3 3" xfId="1823"/>
    <cellStyle name="표준 13 2 3 3 2" xfId="1824"/>
    <cellStyle name="표준 13 2 3 3 2 2" xfId="3711"/>
    <cellStyle name="표준 13 2 3 3 3" xfId="3712"/>
    <cellStyle name="표준 13 2 3 3 4" xfId="3713"/>
    <cellStyle name="표준 13 2 3 4" xfId="3714"/>
    <cellStyle name="표준 13 2 4" xfId="1825"/>
    <cellStyle name="표준 13 2 5" xfId="1826"/>
    <cellStyle name="표준 13 2 5 2" xfId="1827"/>
    <cellStyle name="표준 13 2 5 2 2" xfId="3715"/>
    <cellStyle name="표준 13 2 5 3" xfId="3716"/>
    <cellStyle name="표준 13 2 5 4" xfId="3717"/>
    <cellStyle name="표준 13 2 6" xfId="3718"/>
    <cellStyle name="표준 13 3" xfId="1828"/>
    <cellStyle name="표준 13 3 2" xfId="1829"/>
    <cellStyle name="표준 13 3 2 2" xfId="1830"/>
    <cellStyle name="표준 13 3 2 3" xfId="1831"/>
    <cellStyle name="표준 13 3 2 3 2" xfId="1832"/>
    <cellStyle name="표준 13 3 2 3 2 2" xfId="3719"/>
    <cellStyle name="표준 13 3 2 3 3" xfId="3720"/>
    <cellStyle name="표준 13 3 2 3 4" xfId="3721"/>
    <cellStyle name="표준 13 3 2 4" xfId="3722"/>
    <cellStyle name="표준 13 3 3" xfId="1833"/>
    <cellStyle name="표준 13 3 4" xfId="1834"/>
    <cellStyle name="표준 13 3 4 2" xfId="1835"/>
    <cellStyle name="표준 13 3 4 2 2" xfId="3723"/>
    <cellStyle name="표준 13 3 4 3" xfId="3724"/>
    <cellStyle name="표준 13 3 4 4" xfId="3725"/>
    <cellStyle name="표준 13 3 5" xfId="3726"/>
    <cellStyle name="표준 13 4" xfId="1836"/>
    <cellStyle name="표준 13 4 2" xfId="1837"/>
    <cellStyle name="표준 13 4 3" xfId="1838"/>
    <cellStyle name="표준 13 4 3 2" xfId="1839"/>
    <cellStyle name="표준 13 4 3 2 2" xfId="3727"/>
    <cellStyle name="표준 13 4 3 3" xfId="3728"/>
    <cellStyle name="표준 13 4 3 4" xfId="3729"/>
    <cellStyle name="표준 13 4 4" xfId="3730"/>
    <cellStyle name="표준 13 5" xfId="1840"/>
    <cellStyle name="표준 13 6" xfId="1841"/>
    <cellStyle name="표준 13 6 2" xfId="1842"/>
    <cellStyle name="표준 13 6 2 2" xfId="3731"/>
    <cellStyle name="표준 13 6 3" xfId="3732"/>
    <cellStyle name="표준 13 6 4" xfId="3733"/>
    <cellStyle name="표준 13 7" xfId="3734"/>
    <cellStyle name="표준 14" xfId="1843"/>
    <cellStyle name="표준 15" xfId="1844"/>
    <cellStyle name="표준 15 2" xfId="1845"/>
    <cellStyle name="표준 15 2 2" xfId="1846"/>
    <cellStyle name="표준 15 2 2 2" xfId="1847"/>
    <cellStyle name="표준 15 2 2 3" xfId="1848"/>
    <cellStyle name="표준 15 2 2 3 2" xfId="1849"/>
    <cellStyle name="표준 15 2 2 3 2 2" xfId="3735"/>
    <cellStyle name="표준 15 2 2 3 3" xfId="3736"/>
    <cellStyle name="표준 15 2 2 3 4" xfId="3737"/>
    <cellStyle name="표준 15 2 2 4" xfId="3738"/>
    <cellStyle name="표준 15 2 3" xfId="1850"/>
    <cellStyle name="표준 15 2 4" xfId="1851"/>
    <cellStyle name="표준 15 2 4 2" xfId="1852"/>
    <cellStyle name="표준 15 2 4 2 2" xfId="3739"/>
    <cellStyle name="표준 15 2 4 3" xfId="3740"/>
    <cellStyle name="표준 15 2 4 4" xfId="3741"/>
    <cellStyle name="표준 15 2 5" xfId="3742"/>
    <cellStyle name="표준 15 3" xfId="1853"/>
    <cellStyle name="표준 15 3 2" xfId="1854"/>
    <cellStyle name="표준 15 3 3" xfId="1855"/>
    <cellStyle name="표준 15 3 3 2" xfId="1856"/>
    <cellStyle name="표준 15 3 3 2 2" xfId="3743"/>
    <cellStyle name="표준 15 3 3 3" xfId="3744"/>
    <cellStyle name="표준 15 3 3 4" xfId="3745"/>
    <cellStyle name="표준 15 3 4" xfId="3746"/>
    <cellStyle name="표준 15 4" xfId="1857"/>
    <cellStyle name="표준 15 5" xfId="1858"/>
    <cellStyle name="표준 15 5 2" xfId="1859"/>
    <cellStyle name="표준 15 5 2 2" xfId="3747"/>
    <cellStyle name="표준 15 5 3" xfId="3748"/>
    <cellStyle name="표준 15 5 4" xfId="3749"/>
    <cellStyle name="표준 15 6" xfId="3750"/>
    <cellStyle name="표준 16" xfId="1860"/>
    <cellStyle name="표준 16 2" xfId="1861"/>
    <cellStyle name="표준 16 2 2" xfId="1862"/>
    <cellStyle name="표준 16 2 2 2" xfId="1863"/>
    <cellStyle name="표준 16 2 2 3" xfId="1864"/>
    <cellStyle name="표준 16 2 2 3 2" xfId="1865"/>
    <cellStyle name="표준 16 2 2 3 2 2" xfId="3751"/>
    <cellStyle name="표준 16 2 2 3 3" xfId="3752"/>
    <cellStyle name="표준 16 2 2 3 4" xfId="3753"/>
    <cellStyle name="표준 16 2 2 4" xfId="3754"/>
    <cellStyle name="표준 16 2 3" xfId="1866"/>
    <cellStyle name="표준 16 2 4" xfId="1867"/>
    <cellStyle name="표준 16 2 4 2" xfId="1868"/>
    <cellStyle name="표준 16 2 4 2 2" xfId="3755"/>
    <cellStyle name="표준 16 2 4 3" xfId="3756"/>
    <cellStyle name="표준 16 2 4 4" xfId="3757"/>
    <cellStyle name="표준 16 2 5" xfId="3758"/>
    <cellStyle name="표준 16 3" xfId="1869"/>
    <cellStyle name="표준 16 3 2" xfId="1870"/>
    <cellStyle name="표준 16 3 3" xfId="1871"/>
    <cellStyle name="표준 16 3 3 2" xfId="1872"/>
    <cellStyle name="표준 16 3 3 2 2" xfId="3759"/>
    <cellStyle name="표준 16 3 3 3" xfId="3760"/>
    <cellStyle name="표준 16 3 3 4" xfId="3761"/>
    <cellStyle name="표준 16 3 4" xfId="3762"/>
    <cellStyle name="표준 16 4" xfId="1873"/>
    <cellStyle name="표준 16 5" xfId="1874"/>
    <cellStyle name="표준 16 5 2" xfId="1875"/>
    <cellStyle name="표준 16 5 2 2" xfId="3763"/>
    <cellStyle name="표준 16 5 3" xfId="3764"/>
    <cellStyle name="표준 16 5 4" xfId="3765"/>
    <cellStyle name="표준 16 6" xfId="3766"/>
    <cellStyle name="표준 17" xfId="1876"/>
    <cellStyle name="표준 17 2" xfId="1877"/>
    <cellStyle name="표준 17 2 2" xfId="1878"/>
    <cellStyle name="표준 17 2 2 2" xfId="1879"/>
    <cellStyle name="표준 17 2 2 3" xfId="1880"/>
    <cellStyle name="표준 17 2 2 3 2" xfId="1881"/>
    <cellStyle name="표준 17 2 2 3 2 2" xfId="3767"/>
    <cellStyle name="표준 17 2 2 3 3" xfId="3768"/>
    <cellStyle name="표준 17 2 2 3 4" xfId="3769"/>
    <cellStyle name="표준 17 2 2 4" xfId="3770"/>
    <cellStyle name="표준 17 2 3" xfId="1882"/>
    <cellStyle name="표준 17 2 4" xfId="1883"/>
    <cellStyle name="표준 17 2 4 2" xfId="1884"/>
    <cellStyle name="표준 17 2 4 2 2" xfId="3771"/>
    <cellStyle name="표준 17 2 4 3" xfId="3772"/>
    <cellStyle name="표준 17 2 4 4" xfId="3773"/>
    <cellStyle name="표준 17 2 5" xfId="3774"/>
    <cellStyle name="표준 17 3" xfId="1885"/>
    <cellStyle name="표준 17 3 2" xfId="1886"/>
    <cellStyle name="표준 17 3 3" xfId="1887"/>
    <cellStyle name="표준 17 3 3 2" xfId="1888"/>
    <cellStyle name="표준 17 3 3 2 2" xfId="3775"/>
    <cellStyle name="표준 17 3 3 3" xfId="3776"/>
    <cellStyle name="표준 17 3 3 4" xfId="3777"/>
    <cellStyle name="표준 17 3 4" xfId="3778"/>
    <cellStyle name="표준 17 4" xfId="1889"/>
    <cellStyle name="표준 17 5" xfId="1890"/>
    <cellStyle name="표준 17 5 2" xfId="1891"/>
    <cellStyle name="표준 17 5 2 2" xfId="3779"/>
    <cellStyle name="표준 17 5 3" xfId="3780"/>
    <cellStyle name="표준 17 5 4" xfId="3781"/>
    <cellStyle name="표준 17 6" xfId="3782"/>
    <cellStyle name="표준 18" xfId="1892"/>
    <cellStyle name="표준 18 2" xfId="1893"/>
    <cellStyle name="표준 18 2 2" xfId="1894"/>
    <cellStyle name="표준 18 2 3" xfId="1895"/>
    <cellStyle name="표준 18 2 3 2" xfId="1896"/>
    <cellStyle name="표준 18 2 3 2 2" xfId="3783"/>
    <cellStyle name="표준 18 2 3 3" xfId="3784"/>
    <cellStyle name="표준 18 2 3 4" xfId="3785"/>
    <cellStyle name="표준 18 2 4" xfId="3786"/>
    <cellStyle name="표준 18 3" xfId="1897"/>
    <cellStyle name="표준 18 4" xfId="1898"/>
    <cellStyle name="표준 18 4 2" xfId="1899"/>
    <cellStyle name="표준 18 4 2 2" xfId="3787"/>
    <cellStyle name="표준 18 4 3" xfId="3788"/>
    <cellStyle name="표준 18 4 4" xfId="3789"/>
    <cellStyle name="표준 18 5" xfId="3790"/>
    <cellStyle name="표준 19" xfId="1900"/>
    <cellStyle name="표준 2" xfId="1"/>
    <cellStyle name="표준 2 2" xfId="1901"/>
    <cellStyle name="표준 2 2 2" xfId="1902"/>
    <cellStyle name="표준 2 2 3" xfId="1903"/>
    <cellStyle name="표준 2 2 4" xfId="1904"/>
    <cellStyle name="표준 2 3" xfId="1905"/>
    <cellStyle name="표준 2 3 2" xfId="1906"/>
    <cellStyle name="표준 2 3 3" xfId="1907"/>
    <cellStyle name="표준 2 4" xfId="1908"/>
    <cellStyle name="표준 2 5" xfId="1909"/>
    <cellStyle name="표준 2 6" xfId="1910"/>
    <cellStyle name="표준 2 7" xfId="1911"/>
    <cellStyle name="표준 2 8" xfId="1912"/>
    <cellStyle name="표준 20" xfId="1913"/>
    <cellStyle name="표준 21" xfId="1914"/>
    <cellStyle name="표준 22" xfId="1915"/>
    <cellStyle name="표준 23" xfId="1916"/>
    <cellStyle name="표준 24" xfId="1917"/>
    <cellStyle name="표준 24 2" xfId="1918"/>
    <cellStyle name="표준 24 3" xfId="1919"/>
    <cellStyle name="표준 24 3 2" xfId="1920"/>
    <cellStyle name="표준 24 3 2 2" xfId="3791"/>
    <cellStyle name="표준 24 3 3" xfId="3792"/>
    <cellStyle name="표준 24 3 4" xfId="3793"/>
    <cellStyle name="표준 24 4" xfId="1921"/>
    <cellStyle name="표준 24 4 2" xfId="3794"/>
    <cellStyle name="표준 24 5" xfId="3795"/>
    <cellStyle name="표준 24 6" xfId="3796"/>
    <cellStyle name="표준 25" xfId="1922"/>
    <cellStyle name="표준 26" xfId="1923"/>
    <cellStyle name="표준 27" xfId="1924"/>
    <cellStyle name="표준 27 2" xfId="1925"/>
    <cellStyle name="표준 27 3" xfId="1926"/>
    <cellStyle name="표준 27 3 2" xfId="1927"/>
    <cellStyle name="표준 27 3 2 2" xfId="3797"/>
    <cellStyle name="표준 27 3 3" xfId="3798"/>
    <cellStyle name="표준 27 3 4" xfId="3799"/>
    <cellStyle name="표준 27 4" xfId="1928"/>
    <cellStyle name="표준 27 4 2" xfId="3800"/>
    <cellStyle name="표준 27 5" xfId="3801"/>
    <cellStyle name="표준 27 6" xfId="3802"/>
    <cellStyle name="표준 28" xfId="1929"/>
    <cellStyle name="표준 29" xfId="1930"/>
    <cellStyle name="표준 29 2" xfId="1931"/>
    <cellStyle name="표준 29 2 2" xfId="1932"/>
    <cellStyle name="표준 29 2 2 2" xfId="3803"/>
    <cellStyle name="표준 29 2 3" xfId="3804"/>
    <cellStyle name="표준 29 2 4" xfId="3805"/>
    <cellStyle name="표준 29 3" xfId="1933"/>
    <cellStyle name="표준 29 3 2" xfId="3806"/>
    <cellStyle name="표준 29 4" xfId="3807"/>
    <cellStyle name="표준 29 5" xfId="3808"/>
    <cellStyle name="표준 3" xfId="1934"/>
    <cellStyle name="표준 3 2" xfId="1935"/>
    <cellStyle name="표준 3 3" xfId="1936"/>
    <cellStyle name="표준 3 4" xfId="1937"/>
    <cellStyle name="표준 3 5" xfId="1938"/>
    <cellStyle name="표준 3 6" xfId="1939"/>
    <cellStyle name="표준 30" xfId="1940"/>
    <cellStyle name="표준 30 2" xfId="1941"/>
    <cellStyle name="표준 30 2 2" xfId="3809"/>
    <cellStyle name="표준 30 3" xfId="3810"/>
    <cellStyle name="표준 30 4" xfId="3811"/>
    <cellStyle name="표준 31" xfId="1942"/>
    <cellStyle name="표준 31 2" xfId="1943"/>
    <cellStyle name="표준 31 2 2" xfId="3812"/>
    <cellStyle name="표준 31 3" xfId="3813"/>
    <cellStyle name="표준 31 4" xfId="3814"/>
    <cellStyle name="표준 32" xfId="1944"/>
    <cellStyle name="표준 32 2" xfId="1945"/>
    <cellStyle name="표준 32 2 2" xfId="3815"/>
    <cellStyle name="표준 32 3" xfId="3816"/>
    <cellStyle name="표준 32 4" xfId="3817"/>
    <cellStyle name="표준 33" xfId="1946"/>
    <cellStyle name="표준 33 2" xfId="3818"/>
    <cellStyle name="표준 34" xfId="3819"/>
    <cellStyle name="표준 35" xfId="3820"/>
    <cellStyle name="표준 36" xfId="3821"/>
    <cellStyle name="표준 4" xfId="1947"/>
    <cellStyle name="표준 4 2" xfId="1948"/>
    <cellStyle name="표준 5" xfId="1949"/>
    <cellStyle name="표준 5 2" xfId="1950"/>
    <cellStyle name="표준 6" xfId="1951"/>
    <cellStyle name="표준 6 2" xfId="1952"/>
    <cellStyle name="표준 7" xfId="1953"/>
    <cellStyle name="표준 7 2" xfId="1954"/>
    <cellStyle name="표준 7 3" xfId="1955"/>
    <cellStyle name="표준 8" xfId="1956"/>
    <cellStyle name="표준 8 2" xfId="1957"/>
    <cellStyle name="표준 9" xfId="1958"/>
    <cellStyle name="표준 9 2" xfId="1959"/>
    <cellStyle name="표준 9 2 10" xfId="3822"/>
    <cellStyle name="표준 9 2 2" xfId="1960"/>
    <cellStyle name="표준 9 2 2 2" xfId="1961"/>
    <cellStyle name="표준 9 2 2 2 2" xfId="1962"/>
    <cellStyle name="표준 9 2 2 2 3" xfId="1963"/>
    <cellStyle name="표준 9 2 2 2 3 2" xfId="1964"/>
    <cellStyle name="표준 9 2 2 2 3 2 2" xfId="3823"/>
    <cellStyle name="표준 9 2 2 2 3 3" xfId="3824"/>
    <cellStyle name="표준 9 2 2 2 3 4" xfId="3825"/>
    <cellStyle name="표준 9 2 2 2 4" xfId="3826"/>
    <cellStyle name="표준 9 2 2 3" xfId="1965"/>
    <cellStyle name="표준 9 2 2 4" xfId="1966"/>
    <cellStyle name="표준 9 2 2 4 2" xfId="1967"/>
    <cellStyle name="표준 9 2 2 4 2 2" xfId="3827"/>
    <cellStyle name="표준 9 2 2 4 3" xfId="3828"/>
    <cellStyle name="표준 9 2 2 4 4" xfId="3829"/>
    <cellStyle name="표준 9 2 2 5" xfId="1968"/>
    <cellStyle name="표준 9 2 2 6" xfId="1969"/>
    <cellStyle name="표준 9 2 2 6 2" xfId="3830"/>
    <cellStyle name="표준 9 2 2 7" xfId="3831"/>
    <cellStyle name="표준 9 2 2 8" xfId="3832"/>
    <cellStyle name="표준 9 2 2 9" xfId="3833"/>
    <cellStyle name="표준 9 2 3" xfId="1970"/>
    <cellStyle name="표준 9 2 3 2" xfId="1971"/>
    <cellStyle name="표준 9 2 3 3" xfId="1972"/>
    <cellStyle name="표준 9 2 3 3 2" xfId="1973"/>
    <cellStyle name="표준 9 2 3 3 2 2" xfId="3834"/>
    <cellStyle name="표준 9 2 3 3 3" xfId="3835"/>
    <cellStyle name="표준 9 2 3 3 4" xfId="3836"/>
    <cellStyle name="표준 9 2 3 4" xfId="3837"/>
    <cellStyle name="표준 9 2 4" xfId="1974"/>
    <cellStyle name="표준 9 2 5" xfId="1975"/>
    <cellStyle name="표준 9 2 5 2" xfId="1976"/>
    <cellStyle name="표준 9 2 5 2 2" xfId="3838"/>
    <cellStyle name="표준 9 2 5 3" xfId="3839"/>
    <cellStyle name="표준 9 2 5 4" xfId="3840"/>
    <cellStyle name="표준 9 2 6" xfId="1977"/>
    <cellStyle name="표준 9 2 7" xfId="1978"/>
    <cellStyle name="표준 9 2 7 2" xfId="3841"/>
    <cellStyle name="표준 9 2 8" xfId="3842"/>
    <cellStyle name="표준 9 2 9" xfId="3843"/>
    <cellStyle name="표준 9 3" xfId="1979"/>
    <cellStyle name="표준 9 3 2" xfId="1980"/>
    <cellStyle name="표준 9 3 2 2" xfId="1981"/>
    <cellStyle name="표준 9 3 2 3" xfId="1982"/>
    <cellStyle name="표준 9 3 2 3 2" xfId="1983"/>
    <cellStyle name="표준 9 3 2 3 2 2" xfId="3844"/>
    <cellStyle name="표준 9 3 2 3 3" xfId="3845"/>
    <cellStyle name="표준 9 3 2 3 4" xfId="3846"/>
    <cellStyle name="표준 9 3 2 4" xfId="3847"/>
    <cellStyle name="표준 9 3 3" xfId="1984"/>
    <cellStyle name="표준 9 3 4" xfId="1985"/>
    <cellStyle name="표준 9 3 4 2" xfId="1986"/>
    <cellStyle name="표준 9 3 4 2 2" xfId="3848"/>
    <cellStyle name="표준 9 3 4 3" xfId="3849"/>
    <cellStyle name="표준 9 3 4 4" xfId="3850"/>
    <cellStyle name="표준 9 3 5" xfId="1987"/>
    <cellStyle name="표준 9 3 6" xfId="1988"/>
    <cellStyle name="표준 9 3 6 2" xfId="3851"/>
    <cellStyle name="표준 9 3 7" xfId="3852"/>
    <cellStyle name="표준 9 3 8" xfId="3853"/>
    <cellStyle name="표준 9 3 9" xfId="3854"/>
    <cellStyle name="표준 9 4" xfId="1989"/>
    <cellStyle name="표준 9 4 2" xfId="1990"/>
    <cellStyle name="표준 9 4 2 2" xfId="1991"/>
    <cellStyle name="표준 9 4 2 3" xfId="1992"/>
    <cellStyle name="표준 9 4 2 3 2" xfId="1993"/>
    <cellStyle name="표준 9 4 2 3 2 2" xfId="3855"/>
    <cellStyle name="표준 9 4 2 3 3" xfId="3856"/>
    <cellStyle name="표준 9 4 2 3 4" xfId="3857"/>
    <cellStyle name="표준 9 4 2 4" xfId="3858"/>
    <cellStyle name="표준 9 4 3" xfId="1994"/>
    <cellStyle name="표준 9 4 4" xfId="1995"/>
    <cellStyle name="표준 9 4 4 2" xfId="1996"/>
    <cellStyle name="표준 9 4 4 2 2" xfId="3859"/>
    <cellStyle name="표준 9 4 4 3" xfId="3860"/>
    <cellStyle name="표준 9 4 4 4" xfId="3861"/>
    <cellStyle name="표준 9 4 5" xfId="3862"/>
    <cellStyle name="표준 9 5" xfId="1997"/>
    <cellStyle name="표준 9 6" xfId="1998"/>
    <cellStyle name="표준 9 7" xfId="1999"/>
    <cellStyle name="표준 9 7 2" xfId="3863"/>
    <cellStyle name="표준 9 8" xfId="3864"/>
    <cellStyle name="표준 9 9" xfId="386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4"/>
  <sheetViews>
    <sheetView tabSelected="1" workbookViewId="0">
      <pane ySplit="4" topLeftCell="A5" activePane="bottomLeft" state="frozen"/>
      <selection pane="bottomLeft" activeCell="D15" sqref="D15"/>
    </sheetView>
  </sheetViews>
  <sheetFormatPr defaultRowHeight="15" x14ac:dyDescent="0.25"/>
  <cols>
    <col min="1" max="1" width="2.875" style="37" customWidth="1"/>
    <col min="2" max="2" width="7.375" style="37" bestFit="1" customWidth="1"/>
    <col min="3" max="3" width="13.5" style="37" bestFit="1" customWidth="1"/>
    <col min="4" max="4" width="29.875" style="37" bestFit="1" customWidth="1"/>
    <col min="5" max="7" width="7.875" style="37" customWidth="1"/>
    <col min="8" max="8" width="7.375" style="37" bestFit="1" customWidth="1"/>
    <col min="9" max="9" width="8" style="37" bestFit="1" customWidth="1"/>
    <col min="10" max="10" width="3.5" style="37" customWidth="1"/>
    <col min="11" max="11" width="7.375" style="37" bestFit="1" customWidth="1"/>
    <col min="12" max="12" width="9.25" style="37" bestFit="1" customWidth="1"/>
    <col min="13" max="14" width="8" style="37" bestFit="1" customWidth="1"/>
    <col min="15" max="15" width="7.375" style="37" bestFit="1" customWidth="1"/>
    <col min="16" max="16" width="9" style="37" customWidth="1"/>
    <col min="17" max="16384" width="9" style="37"/>
  </cols>
  <sheetData>
    <row r="1" spans="2:16" ht="15" customHeight="1" x14ac:dyDescent="0.25">
      <c r="B1" s="329" t="s">
        <v>312</v>
      </c>
      <c r="C1" s="330"/>
      <c r="D1" s="330"/>
      <c r="E1" s="330"/>
      <c r="F1" s="330"/>
      <c r="G1" s="330"/>
      <c r="H1" s="330"/>
      <c r="I1" s="331"/>
      <c r="K1" s="329" t="s">
        <v>178</v>
      </c>
      <c r="L1" s="330"/>
      <c r="M1" s="330"/>
      <c r="N1" s="330"/>
      <c r="O1" s="331"/>
    </row>
    <row r="2" spans="2:16" ht="3" customHeight="1" x14ac:dyDescent="0.25">
      <c r="B2" s="332"/>
      <c r="C2" s="333"/>
      <c r="D2" s="333"/>
      <c r="E2" s="333"/>
      <c r="F2" s="333"/>
      <c r="G2" s="333"/>
      <c r="H2" s="333"/>
      <c r="I2" s="334"/>
      <c r="K2" s="332"/>
      <c r="L2" s="333"/>
      <c r="M2" s="333"/>
      <c r="N2" s="333"/>
      <c r="O2" s="334"/>
    </row>
    <row r="3" spans="2:16" ht="15.75" thickBot="1" x14ac:dyDescent="0.3">
      <c r="B3" s="341" t="s">
        <v>307</v>
      </c>
      <c r="C3" s="342"/>
      <c r="D3" s="342"/>
      <c r="E3" s="342"/>
      <c r="F3" s="342"/>
      <c r="G3" s="342"/>
      <c r="H3" s="342"/>
      <c r="I3" s="343"/>
      <c r="K3" s="338"/>
      <c r="L3" s="339"/>
      <c r="M3" s="339"/>
      <c r="N3" s="339"/>
      <c r="O3" s="340"/>
    </row>
    <row r="4" spans="2:16" ht="30" thickTop="1" thickBot="1" x14ac:dyDescent="0.3">
      <c r="B4" s="38" t="s">
        <v>50</v>
      </c>
      <c r="C4" s="39" t="s">
        <v>51</v>
      </c>
      <c r="D4" s="231" t="s">
        <v>314</v>
      </c>
      <c r="E4" s="39" t="s">
        <v>52</v>
      </c>
      <c r="F4" s="39" t="s">
        <v>53</v>
      </c>
      <c r="G4" s="40" t="s">
        <v>54</v>
      </c>
      <c r="H4" s="41" t="s">
        <v>179</v>
      </c>
      <c r="I4" s="42" t="s">
        <v>180</v>
      </c>
      <c r="K4" s="344" t="s">
        <v>181</v>
      </c>
      <c r="L4" s="345"/>
      <c r="M4" s="43" t="s">
        <v>182</v>
      </c>
      <c r="N4" s="43" t="s">
        <v>183</v>
      </c>
      <c r="O4" s="44" t="s">
        <v>184</v>
      </c>
      <c r="P4" s="45"/>
    </row>
    <row r="5" spans="2:16" ht="15.75" customHeight="1" thickTop="1" x14ac:dyDescent="0.25">
      <c r="B5" s="346" t="s">
        <v>61</v>
      </c>
      <c r="C5" s="356" t="s">
        <v>185</v>
      </c>
      <c r="D5" s="240" t="s">
        <v>186</v>
      </c>
      <c r="E5" s="312">
        <f>SUMIF('신규교육(2018)'!$D$6:$D$39,'총괄(신규+정기교육)'!$D5,'신규교육(2018)'!E$6:E$39)+SUMIF('정기교육(2018-1)'!$D$5:$D$80,'총괄(신규+정기교육)'!$D5,'정기교육(2018-1)'!E$5:E$80)+SUMIF('정기교육(2018-2)'!$D$5:$D$80,'총괄(신규+정기교육)'!$D5,'정기교육(2018-2)'!E$5:E$80)</f>
        <v>406</v>
      </c>
      <c r="F5" s="312">
        <f>SUMIF('신규교육(2018)'!$D$6:$D$39,'총괄(신규+정기교육)'!$D5,'신규교육(2018)'!F$6:F$39)+SUMIF('정기교육(2018-1)'!$D$5:$D$80,'총괄(신규+정기교육)'!$D5,'정기교육(2018-1)'!F$5:F$80)+SUMIF('정기교육(2018-2)'!$D$5:$D$80,'총괄(신규+정기교육)'!$D5,'정기교육(2018-2)'!F$5:F$80)</f>
        <v>290</v>
      </c>
      <c r="G5" s="312">
        <f>SUMIF('신규교육(2018)'!$D$6:$D$39,'총괄(신규+정기교육)'!$D5,'신규교육(2018)'!G$6:G$39)+SUMIF('정기교육(2018-1)'!$D$5:$D$80,'총괄(신규+정기교육)'!$D5,'정기교육(2018-1)'!G$5:G$80)+SUMIF('정기교육(2018-2)'!$D$5:$D$80,'총괄(신규+정기교육)'!$D5,'정기교육(2018-2)'!G$5:G$80)</f>
        <v>116</v>
      </c>
      <c r="H5" s="311">
        <f>F5/E5</f>
        <v>0.7142857142857143</v>
      </c>
      <c r="I5" s="364">
        <f>SUM(F5:F25)/SUM(E5:E25)</f>
        <v>0.72749793559042109</v>
      </c>
      <c r="K5" s="349" t="s">
        <v>187</v>
      </c>
      <c r="L5" s="350"/>
      <c r="M5" s="178">
        <f>SUM('정기교육(2018-1)'!M5,'정기교육(2018-2)'!M5,'신규교육(2018)'!E32:E37)</f>
        <v>372</v>
      </c>
      <c r="N5" s="178">
        <f>SUM('정기교육(2018-1)'!N5,'정기교육(2018-2)'!N5,'신규교육(2018)'!F32:F37)</f>
        <v>260</v>
      </c>
      <c r="O5" s="182">
        <f>N5/M5</f>
        <v>0.69892473118279574</v>
      </c>
    </row>
    <row r="6" spans="2:16" x14ac:dyDescent="0.25">
      <c r="B6" s="347"/>
      <c r="C6" s="336"/>
      <c r="D6" s="46" t="s">
        <v>188</v>
      </c>
      <c r="E6" s="313">
        <f>SUMIF('신규교육(2018)'!$D$6:$D$39,'총괄(신규+정기교육)'!$D6,'신규교육(2018)'!E$6:E$39)+SUMIF('정기교육(2018-1)'!$D$5:$D$80,'총괄(신규+정기교육)'!$D6,'정기교육(2018-1)'!E$5:E$80)+SUMIF('정기교육(2018-2)'!$D$5:$D$80,'총괄(신규+정기교육)'!$D6,'정기교육(2018-2)'!E$5:E$80)</f>
        <v>368</v>
      </c>
      <c r="F6" s="314">
        <f>SUMIF('신규교육(2018)'!$D$6:$D$39,'총괄(신규+정기교육)'!$D6,'신규교육(2018)'!F$6:F$39)+SUMIF('정기교육(2018-1)'!$D$5:$D$80,'총괄(신규+정기교육)'!$D6,'정기교육(2018-1)'!F$5:F$80)+SUMIF('정기교육(2018-2)'!$D$5:$D$80,'총괄(신규+정기교육)'!$D6,'정기교육(2018-2)'!F$5:F$80)</f>
        <v>174</v>
      </c>
      <c r="G6" s="213">
        <f>SUMIF('신규교육(2018)'!$D$6:$D$39,'총괄(신규+정기교육)'!$D6,'신규교육(2018)'!G$6:G$39)+SUMIF('정기교육(2018-1)'!$D$5:$D$80,'총괄(신규+정기교육)'!$D6,'정기교육(2018-1)'!G$5:G$80)+SUMIF('정기교육(2018-2)'!$D$5:$D$80,'총괄(신규+정기교육)'!$D6,'정기교육(2018-2)'!G$5:G$80)</f>
        <v>194</v>
      </c>
      <c r="H6" s="222">
        <f t="shared" ref="H6:H36" si="0">F6/E6</f>
        <v>0.47282608695652173</v>
      </c>
      <c r="I6" s="365"/>
      <c r="K6" s="351" t="s">
        <v>189</v>
      </c>
      <c r="L6" s="352"/>
      <c r="M6" s="179">
        <f>SUM('정기교육(2018-1)'!M6,'정기교육(2018-2)'!M6,'신규교육(2018)'!E25:E31)</f>
        <v>1166</v>
      </c>
      <c r="N6" s="179">
        <f>SUM('정기교육(2018-1)'!N6,'정기교육(2018-2)'!N6,'신규교육(2018)'!F25:F31)</f>
        <v>617</v>
      </c>
      <c r="O6" s="183">
        <f t="shared" ref="O6:O10" si="1">N6/M6</f>
        <v>0.52915951972555741</v>
      </c>
    </row>
    <row r="7" spans="2:16" x14ac:dyDescent="0.25">
      <c r="B7" s="347"/>
      <c r="C7" s="336"/>
      <c r="D7" s="46" t="s">
        <v>190</v>
      </c>
      <c r="E7" s="313">
        <f>SUMIF('신규교육(2018)'!$D$6:$D$39,'총괄(신규+정기교육)'!$D7,'신규교육(2018)'!E$6:E$39)+SUMIF('정기교육(2018-1)'!$D$5:$D$80,'총괄(신규+정기교육)'!$D7,'정기교육(2018-1)'!E$5:E$80)+SUMIF('정기교육(2018-2)'!$D$5:$D$80,'총괄(신규+정기교육)'!$D7,'정기교육(2018-2)'!E$5:E$80)</f>
        <v>395</v>
      </c>
      <c r="F7" s="314">
        <f>SUMIF('신규교육(2018)'!$D$6:$D$39,'총괄(신규+정기교육)'!$D7,'신규교육(2018)'!F$6:F$39)+SUMIF('정기교육(2018-1)'!$D$5:$D$80,'총괄(신규+정기교육)'!$D7,'정기교육(2018-1)'!F$5:F$80)+SUMIF('정기교육(2018-2)'!$D$5:$D$80,'총괄(신규+정기교육)'!$D7,'정기교육(2018-2)'!F$5:F$80)</f>
        <v>223</v>
      </c>
      <c r="G7" s="213">
        <f>SUMIF('신규교육(2018)'!$D$6:$D$39,'총괄(신규+정기교육)'!$D7,'신규교육(2018)'!G$6:G$39)+SUMIF('정기교육(2018-1)'!$D$5:$D$80,'총괄(신규+정기교육)'!$D7,'정기교육(2018-1)'!G$5:G$80)+SUMIF('정기교육(2018-2)'!$D$5:$D$80,'총괄(신규+정기교육)'!$D7,'정기교육(2018-2)'!G$5:G$80)</f>
        <v>172</v>
      </c>
      <c r="H7" s="222">
        <f t="shared" si="0"/>
        <v>0.56455696202531647</v>
      </c>
      <c r="I7" s="365"/>
      <c r="K7" s="351" t="s">
        <v>191</v>
      </c>
      <c r="L7" s="352"/>
      <c r="M7" s="179">
        <f>SUM('정기교육(2018-1)'!M7,'정기교육(2018-2)'!M7,'신규교육(2018)'!E6:E24)</f>
        <v>13857</v>
      </c>
      <c r="N7" s="179">
        <f>SUM('정기교육(2018-1)'!N7,'정기교육(2018-2)'!N7,'신규교육(2018)'!F6:F24)</f>
        <v>9252</v>
      </c>
      <c r="O7" s="183">
        <f t="shared" si="1"/>
        <v>0.66767698636068418</v>
      </c>
    </row>
    <row r="8" spans="2:16" x14ac:dyDescent="0.25">
      <c r="B8" s="347"/>
      <c r="C8" s="336"/>
      <c r="D8" s="46" t="s">
        <v>295</v>
      </c>
      <c r="E8" s="315">
        <f>SUMIF('신규교육(2018)'!$D$6:$D$39,'총괄(신규+정기교육)'!$D8,'신규교육(2018)'!E$6:E$39)+SUMIF('정기교육(2018-1)'!$D$5:$D$80,'총괄(신규+정기교육)'!$D8,'정기교육(2018-1)'!E$5:E$80)+SUMIF('정기교육(2018-2)'!$D$5:$D$80,'총괄(신규+정기교육)'!$D8,'정기교육(2018-2)'!E$5:E$80)</f>
        <v>136</v>
      </c>
      <c r="F8" s="316">
        <f>SUMIF('신규교육(2018)'!$D$6:$D$39,'총괄(신규+정기교육)'!$D8,'신규교육(2018)'!F$6:F$39)+SUMIF('정기교육(2018-1)'!$D$5:$D$80,'총괄(신규+정기교육)'!$D8,'정기교육(2018-1)'!F$5:F$80)+SUMIF('정기교육(2018-2)'!$D$5:$D$80,'총괄(신규+정기교육)'!$D8,'정기교육(2018-2)'!F$5:F$80)</f>
        <v>93</v>
      </c>
      <c r="G8" s="213">
        <f>SUMIF('신규교육(2018)'!$D$6:$D$39,'총괄(신규+정기교육)'!$D8,'신규교육(2018)'!G$6:G$39)+SUMIF('정기교육(2018-1)'!$D$5:$D$80,'총괄(신규+정기교육)'!$D8,'정기교육(2018-1)'!G$5:G$80)+SUMIF('정기교육(2018-2)'!$D$5:$D$80,'총괄(신규+정기교육)'!$D8,'정기교육(2018-2)'!G$5:G$80)</f>
        <v>43</v>
      </c>
      <c r="H8" s="222">
        <f t="shared" si="0"/>
        <v>0.68382352941176472</v>
      </c>
      <c r="I8" s="365"/>
      <c r="K8" s="351" t="s">
        <v>192</v>
      </c>
      <c r="L8" s="352"/>
      <c r="M8" s="179">
        <f>SUM('정기교육(2018-1)'!M8,'정기교육(2018-2)'!M8)</f>
        <v>8</v>
      </c>
      <c r="N8" s="179">
        <f>SUM('정기교육(2018-1)'!N8,'정기교육(2018-2)'!N8)</f>
        <v>8</v>
      </c>
      <c r="O8" s="183">
        <f t="shared" si="1"/>
        <v>1</v>
      </c>
    </row>
    <row r="9" spans="2:16" x14ac:dyDescent="0.25">
      <c r="B9" s="347"/>
      <c r="C9" s="336"/>
      <c r="D9" s="241" t="s">
        <v>193</v>
      </c>
      <c r="E9" s="213">
        <f>SUMIF('신규교육(2018)'!$D$6:$D$39,'총괄(신규+정기교육)'!$D9,'신규교육(2018)'!E$6:E$39)+SUMIF('정기교육(2018-1)'!$D$5:$D$80,'총괄(신규+정기교육)'!$D9,'정기교육(2018-1)'!E$5:E$80)+SUMIF('정기교육(2018-2)'!$D$5:$D$80,'총괄(신규+정기교육)'!$D9,'정기교육(2018-2)'!E$5:E$80)</f>
        <v>490</v>
      </c>
      <c r="F9" s="213">
        <f>SUMIF('신규교육(2018)'!$D$6:$D$39,'총괄(신규+정기교육)'!$D9,'신규교육(2018)'!F$6:F$39)+SUMIF('정기교육(2018-1)'!$D$5:$D$80,'총괄(신규+정기교육)'!$D9,'정기교육(2018-1)'!F$5:F$80)+SUMIF('정기교육(2018-2)'!$D$5:$D$80,'총괄(신규+정기교육)'!$D9,'정기교육(2018-2)'!F$5:F$80)</f>
        <v>469</v>
      </c>
      <c r="G9" s="213">
        <f>SUMIF('신규교육(2018)'!$D$6:$D$39,'총괄(신규+정기교육)'!$D9,'신규교육(2018)'!G$6:G$39)+SUMIF('정기교육(2018-1)'!$D$5:$D$80,'총괄(신규+정기교육)'!$D9,'정기교육(2018-1)'!G$5:G$80)+SUMIF('정기교육(2018-2)'!$D$5:$D$80,'총괄(신규+정기교육)'!$D9,'정기교육(2018-2)'!G$5:G$80)</f>
        <v>21</v>
      </c>
      <c r="H9" s="222">
        <f t="shared" si="0"/>
        <v>0.95714285714285718</v>
      </c>
      <c r="I9" s="365"/>
      <c r="K9" s="351" t="s">
        <v>194</v>
      </c>
      <c r="L9" s="352"/>
      <c r="M9" s="179">
        <f>SUM('정기교육(2018-1)'!M9,'정기교육(2018-2)'!M9)</f>
        <v>84</v>
      </c>
      <c r="N9" s="179">
        <f>SUM('정기교육(2018-1)'!N9,'정기교육(2018-2)'!N9)</f>
        <v>73</v>
      </c>
      <c r="O9" s="183">
        <f t="shared" si="1"/>
        <v>0.86904761904761907</v>
      </c>
    </row>
    <row r="10" spans="2:16" ht="15.75" thickBot="1" x14ac:dyDescent="0.3">
      <c r="B10" s="347"/>
      <c r="C10" s="336"/>
      <c r="D10" s="46" t="s">
        <v>195</v>
      </c>
      <c r="E10" s="213">
        <f>SUMIF('신규교육(2018)'!$D$6:$D$39,'총괄(신규+정기교육)'!$D10,'신규교육(2018)'!E$6:E$39)+SUMIF('정기교육(2018-1)'!$D$5:$D$80,'총괄(신규+정기교육)'!$D10,'정기교육(2018-1)'!E$5:E$80)+SUMIF('정기교육(2018-2)'!$D$5:$D$80,'총괄(신규+정기교육)'!$D10,'정기교육(2018-2)'!E$5:E$80)</f>
        <v>434</v>
      </c>
      <c r="F10" s="317">
        <f>SUMIF('신규교육(2018)'!$D$6:$D$39,'총괄(신규+정기교육)'!$D10,'신규교육(2018)'!F$6:F$39)+SUMIF('정기교육(2018-1)'!$D$5:$D$80,'총괄(신규+정기교육)'!$D10,'정기교육(2018-1)'!F$5:F$80)+SUMIF('정기교육(2018-2)'!$D$5:$D$80,'총괄(신규+정기교육)'!$D10,'정기교육(2018-2)'!F$5:F$80)</f>
        <v>373</v>
      </c>
      <c r="G10" s="213">
        <f>SUMIF('신규교육(2018)'!$D$6:$D$39,'총괄(신규+정기교육)'!$D10,'신규교육(2018)'!G$6:G$39)+SUMIF('정기교육(2018-1)'!$D$5:$D$80,'총괄(신규+정기교육)'!$D10,'정기교육(2018-1)'!G$5:G$80)+SUMIF('정기교육(2018-2)'!$D$5:$D$80,'총괄(신규+정기교육)'!$D10,'정기교육(2018-2)'!G$5:G$80)</f>
        <v>61</v>
      </c>
      <c r="H10" s="222">
        <f t="shared" si="0"/>
        <v>0.85944700460829493</v>
      </c>
      <c r="I10" s="365"/>
      <c r="K10" s="354" t="s">
        <v>196</v>
      </c>
      <c r="L10" s="355"/>
      <c r="M10" s="180">
        <f>SUM('정기교육(2018-1)'!M10,'정기교육(2018-2)'!M10,'신규교육(2018)'!E38:E39)</f>
        <v>59</v>
      </c>
      <c r="N10" s="180">
        <f>SUM('정기교육(2018-1)'!N10,'정기교육(2018-2)'!N10,'신규교육(2018)'!F38:F39)</f>
        <v>50</v>
      </c>
      <c r="O10" s="184">
        <f t="shared" si="1"/>
        <v>0.84745762711864403</v>
      </c>
    </row>
    <row r="11" spans="2:16" ht="17.25" thickTop="1" thickBot="1" x14ac:dyDescent="0.3">
      <c r="B11" s="347"/>
      <c r="C11" s="336"/>
      <c r="D11" s="47" t="s">
        <v>197</v>
      </c>
      <c r="E11" s="213">
        <f>SUMIF('신규교육(2018)'!$D$6:$D$39,'총괄(신규+정기교육)'!$D11,'신규교육(2018)'!E$6:E$39)+SUMIF('정기교육(2018-1)'!$D$5:$D$80,'총괄(신규+정기교육)'!$D11,'정기교육(2018-1)'!E$5:E$80)+SUMIF('정기교육(2018-2)'!$D$5:$D$80,'총괄(신규+정기교육)'!$D11,'정기교육(2018-2)'!E$5:E$80)</f>
        <v>277</v>
      </c>
      <c r="F11" s="317">
        <f>SUMIF('신규교육(2018)'!$D$6:$D$39,'총괄(신규+정기교육)'!$D11,'신규교육(2018)'!F$6:F$39)+SUMIF('정기교육(2018-1)'!$D$5:$D$80,'총괄(신규+정기교육)'!$D11,'정기교육(2018-1)'!F$5:F$80)+SUMIF('정기교육(2018-2)'!$D$5:$D$80,'총괄(신규+정기교육)'!$D11,'정기교육(2018-2)'!F$5:F$80)</f>
        <v>201</v>
      </c>
      <c r="G11" s="213">
        <f>SUMIF('신규교육(2018)'!$D$6:$D$39,'총괄(신규+정기교육)'!$D11,'신규교육(2018)'!G$6:G$39)+SUMIF('정기교육(2018-1)'!$D$5:$D$80,'총괄(신규+정기교육)'!$D11,'정기교육(2018-1)'!G$5:G$80)+SUMIF('정기교육(2018-2)'!$D$5:$D$80,'총괄(신규+정기교육)'!$D11,'정기교육(2018-2)'!G$5:G$80)</f>
        <v>76</v>
      </c>
      <c r="H11" s="222">
        <f t="shared" si="0"/>
        <v>0.72563176895306858</v>
      </c>
      <c r="I11" s="365"/>
      <c r="K11" s="357" t="s">
        <v>198</v>
      </c>
      <c r="L11" s="358"/>
      <c r="M11" s="181">
        <f>SUM(M5:M10)</f>
        <v>15546</v>
      </c>
      <c r="N11" s="181">
        <f>SUM(N5:N10)</f>
        <v>10260</v>
      </c>
      <c r="O11" s="185">
        <f>N11/M11</f>
        <v>0.65997684291779235</v>
      </c>
    </row>
    <row r="12" spans="2:16" ht="15.75" thickTop="1" x14ac:dyDescent="0.25">
      <c r="B12" s="347"/>
      <c r="C12" s="336"/>
      <c r="D12" s="46" t="s">
        <v>199</v>
      </c>
      <c r="E12" s="213">
        <f>SUMIF('신규교육(2018)'!$D$6:$D$39,'총괄(신규+정기교육)'!$D12,'신규교육(2018)'!E$6:E$39)+SUMIF('정기교육(2018-1)'!$D$5:$D$80,'총괄(신규+정기교육)'!$D12,'정기교육(2018-1)'!E$5:E$80)+SUMIF('정기교육(2018-2)'!$D$5:$D$80,'총괄(신규+정기교육)'!$D12,'정기교육(2018-2)'!E$5:E$80)</f>
        <v>349</v>
      </c>
      <c r="F12" s="317">
        <f>SUMIF('신규교육(2018)'!$D$6:$D$39,'총괄(신규+정기교육)'!$D12,'신규교육(2018)'!F$6:F$39)+SUMIF('정기교육(2018-1)'!$D$5:$D$80,'총괄(신규+정기교육)'!$D12,'정기교육(2018-1)'!F$5:F$80)+SUMIF('정기교육(2018-2)'!$D$5:$D$80,'총괄(신규+정기교육)'!$D12,'정기교육(2018-2)'!F$5:F$80)</f>
        <v>326</v>
      </c>
      <c r="G12" s="213">
        <f>SUMIF('신규교육(2018)'!$D$6:$D$39,'총괄(신규+정기교육)'!$D12,'신규교육(2018)'!G$6:G$39)+SUMIF('정기교육(2018-1)'!$D$5:$D$80,'총괄(신규+정기교육)'!$D12,'정기교육(2018-1)'!G$5:G$80)+SUMIF('정기교육(2018-2)'!$D$5:$D$80,'총괄(신규+정기교육)'!$D12,'정기교육(2018-2)'!G$5:G$80)</f>
        <v>23</v>
      </c>
      <c r="H12" s="222">
        <f t="shared" si="0"/>
        <v>0.93409742120343842</v>
      </c>
      <c r="I12" s="365"/>
    </row>
    <row r="13" spans="2:16" x14ac:dyDescent="0.25">
      <c r="B13" s="347"/>
      <c r="C13" s="336"/>
      <c r="D13" s="241" t="s">
        <v>292</v>
      </c>
      <c r="E13" s="213">
        <f>SUMIF('신규교육(2018)'!$D$6:$D$39,'총괄(신규+정기교육)'!$D13,'신규교육(2018)'!E$6:E$39)+SUMIF('정기교육(2018-1)'!$D$5:$D$80,'총괄(신규+정기교육)'!$D13,'정기교육(2018-1)'!E$5:E$80)+SUMIF('정기교육(2018-2)'!$D$5:$D$80,'총괄(신규+정기교육)'!$D13,'정기교육(2018-2)'!E$5:E$80)</f>
        <v>296</v>
      </c>
      <c r="F13" s="213">
        <f>SUMIF('신규교육(2018)'!$D$6:$D$39,'총괄(신규+정기교육)'!$D13,'신규교육(2018)'!F$6:F$39)+SUMIF('정기교육(2018-1)'!$D$5:$D$80,'총괄(신규+정기교육)'!$D13,'정기교육(2018-1)'!F$5:F$80)+SUMIF('정기교육(2018-2)'!$D$5:$D$80,'총괄(신규+정기교육)'!$D13,'정기교육(2018-2)'!F$5:F$80)</f>
        <v>247</v>
      </c>
      <c r="G13" s="213">
        <f>SUMIF('신규교육(2018)'!$D$6:$D$39,'총괄(신규+정기교육)'!$D13,'신규교육(2018)'!G$6:G$39)+SUMIF('정기교육(2018-1)'!$D$5:$D$80,'총괄(신규+정기교육)'!$D13,'정기교육(2018-1)'!G$5:G$80)+SUMIF('정기교육(2018-2)'!$D$5:$D$80,'총괄(신규+정기교육)'!$D13,'정기교육(2018-2)'!G$5:G$80)</f>
        <v>49</v>
      </c>
      <c r="H13" s="222">
        <f t="shared" si="0"/>
        <v>0.83445945945945943</v>
      </c>
      <c r="I13" s="365"/>
    </row>
    <row r="14" spans="2:16" x14ac:dyDescent="0.25">
      <c r="B14" s="347"/>
      <c r="C14" s="336"/>
      <c r="D14" s="46" t="s">
        <v>200</v>
      </c>
      <c r="E14" s="213">
        <f>SUMIF('신규교육(2018)'!$D$6:$D$39,'총괄(신규+정기교육)'!$D14,'신규교육(2018)'!E$6:E$39)+SUMIF('정기교육(2018-1)'!$D$5:$D$80,'총괄(신규+정기교육)'!$D14,'정기교육(2018-1)'!E$5:E$80)+SUMIF('정기교육(2018-2)'!$D$5:$D$80,'총괄(신규+정기교육)'!$D14,'정기교육(2018-2)'!E$5:E$80)</f>
        <v>342</v>
      </c>
      <c r="F14" s="317">
        <f>SUMIF('신규교육(2018)'!$D$6:$D$39,'총괄(신규+정기교육)'!$D14,'신규교육(2018)'!F$6:F$39)+SUMIF('정기교육(2018-1)'!$D$5:$D$80,'총괄(신규+정기교육)'!$D14,'정기교육(2018-1)'!F$5:F$80)+SUMIF('정기교육(2018-2)'!$D$5:$D$80,'총괄(신규+정기교육)'!$D14,'정기교육(2018-2)'!F$5:F$80)</f>
        <v>195</v>
      </c>
      <c r="G14" s="213">
        <f>SUMIF('신규교육(2018)'!$D$6:$D$39,'총괄(신규+정기교육)'!$D14,'신규교육(2018)'!G$6:G$39)+SUMIF('정기교육(2018-1)'!$D$5:$D$80,'총괄(신규+정기교육)'!$D14,'정기교육(2018-1)'!G$5:G$80)+SUMIF('정기교육(2018-2)'!$D$5:$D$80,'총괄(신규+정기교육)'!$D14,'정기교육(2018-2)'!G$5:G$80)</f>
        <v>147</v>
      </c>
      <c r="H14" s="222">
        <f t="shared" si="0"/>
        <v>0.57017543859649122</v>
      </c>
      <c r="I14" s="365"/>
    </row>
    <row r="15" spans="2:16" ht="15.75" thickBot="1" x14ac:dyDescent="0.3">
      <c r="B15" s="347"/>
      <c r="C15" s="336"/>
      <c r="D15" s="46" t="s">
        <v>201</v>
      </c>
      <c r="E15" s="213">
        <f>SUMIF('신규교육(2018)'!$D$6:$D$39,'총괄(신규+정기교육)'!$D15,'신규교육(2018)'!E$6:E$39)+SUMIF('정기교육(2018-1)'!$D$5:$D$80,'총괄(신규+정기교육)'!$D15,'정기교육(2018-1)'!E$5:E$80)+SUMIF('정기교육(2018-2)'!$D$5:$D$80,'총괄(신규+정기교육)'!$D15,'정기교육(2018-2)'!E$5:E$80)</f>
        <v>438</v>
      </c>
      <c r="F15" s="317">
        <f>SUMIF('신규교육(2018)'!$D$6:$D$39,'총괄(신규+정기교육)'!$D15,'신규교육(2018)'!F$6:F$39)+SUMIF('정기교육(2018-1)'!$D$5:$D$80,'총괄(신규+정기교육)'!$D15,'정기교육(2018-1)'!F$5:F$80)+SUMIF('정기교육(2018-2)'!$D$5:$D$80,'총괄(신규+정기교육)'!$D15,'정기교육(2018-2)'!F$5:F$80)</f>
        <v>250</v>
      </c>
      <c r="G15" s="213">
        <f>SUMIF('신규교육(2018)'!$D$6:$D$39,'총괄(신규+정기교육)'!$D15,'신규교육(2018)'!G$6:G$39)+SUMIF('정기교육(2018-1)'!$D$5:$D$80,'총괄(신규+정기교육)'!$D15,'정기교육(2018-1)'!G$5:G$80)+SUMIF('정기교육(2018-2)'!$D$5:$D$80,'총괄(신규+정기교육)'!$D15,'정기교육(2018-2)'!G$5:G$80)</f>
        <v>188</v>
      </c>
      <c r="H15" s="222">
        <f t="shared" si="0"/>
        <v>0.57077625570776258</v>
      </c>
      <c r="I15" s="365"/>
    </row>
    <row r="16" spans="2:16" x14ac:dyDescent="0.25">
      <c r="B16" s="347"/>
      <c r="C16" s="336"/>
      <c r="D16" s="241" t="s">
        <v>202</v>
      </c>
      <c r="E16" s="213">
        <f>SUMIF('신규교육(2018)'!$D$6:$D$39,'총괄(신규+정기교육)'!$D16,'신규교육(2018)'!E$6:E$39)+SUMIF('정기교육(2018-1)'!$D$5:$D$80,'총괄(신규+정기교육)'!$D16,'정기교육(2018-1)'!E$5:E$80)+SUMIF('정기교육(2018-2)'!$D$5:$D$80,'총괄(신규+정기교육)'!$D16,'정기교육(2018-2)'!E$5:E$80)</f>
        <v>235</v>
      </c>
      <c r="F16" s="213">
        <f>SUMIF('신규교육(2018)'!$D$6:$D$39,'총괄(신규+정기교육)'!$D16,'신규교육(2018)'!F$6:F$39)+SUMIF('정기교육(2018-1)'!$D$5:$D$80,'총괄(신규+정기교육)'!$D16,'정기교육(2018-1)'!F$5:F$80)+SUMIF('정기교육(2018-2)'!$D$5:$D$80,'총괄(신규+정기교육)'!$D16,'정기교육(2018-2)'!F$5:F$80)</f>
        <v>218</v>
      </c>
      <c r="G16" s="213">
        <f>SUMIF('신규교육(2018)'!$D$6:$D$39,'총괄(신규+정기교육)'!$D16,'신규교육(2018)'!G$6:G$39)+SUMIF('정기교육(2018-1)'!$D$5:$D$80,'총괄(신규+정기교육)'!$D16,'정기교육(2018-1)'!G$5:G$80)+SUMIF('정기교육(2018-2)'!$D$5:$D$80,'총괄(신규+정기교육)'!$D16,'정기교육(2018-2)'!G$5:G$80)</f>
        <v>17</v>
      </c>
      <c r="H16" s="222">
        <f t="shared" si="0"/>
        <v>0.92765957446808511</v>
      </c>
      <c r="I16" s="365"/>
      <c r="K16" s="329" t="s">
        <v>203</v>
      </c>
      <c r="L16" s="330"/>
      <c r="M16" s="330"/>
      <c r="N16" s="330"/>
      <c r="O16" s="331"/>
    </row>
    <row r="17" spans="2:15" ht="15.75" thickBot="1" x14ac:dyDescent="0.3">
      <c r="B17" s="347"/>
      <c r="C17" s="336"/>
      <c r="D17" s="46" t="s">
        <v>204</v>
      </c>
      <c r="E17" s="213">
        <f>SUMIF('신규교육(2018)'!$D$6:$D$39,'총괄(신규+정기교육)'!$D17,'신규교육(2018)'!E$6:E$39)+SUMIF('정기교육(2018-1)'!$D$5:$D$80,'총괄(신규+정기교육)'!$D17,'정기교육(2018-1)'!E$5:E$80)+SUMIF('정기교육(2018-2)'!$D$5:$D$80,'총괄(신규+정기교육)'!$D17,'정기교육(2018-2)'!E$5:E$80)</f>
        <v>312</v>
      </c>
      <c r="F17" s="317">
        <f>SUMIF('신규교육(2018)'!$D$6:$D$39,'총괄(신규+정기교육)'!$D17,'신규교육(2018)'!F$6:F$39)+SUMIF('정기교육(2018-1)'!$D$5:$D$80,'총괄(신규+정기교육)'!$D17,'정기교육(2018-1)'!F$5:F$80)+SUMIF('정기교육(2018-2)'!$D$5:$D$80,'총괄(신규+정기교육)'!$D17,'정기교육(2018-2)'!F$5:F$80)</f>
        <v>225</v>
      </c>
      <c r="G17" s="213">
        <f>SUMIF('신규교육(2018)'!$D$6:$D$39,'총괄(신규+정기교육)'!$D17,'신규교육(2018)'!G$6:G$39)+SUMIF('정기교육(2018-1)'!$D$5:$D$80,'총괄(신규+정기교육)'!$D17,'정기교육(2018-1)'!G$5:G$80)+SUMIF('정기교육(2018-2)'!$D$5:$D$80,'총괄(신규+정기교육)'!$D17,'정기교육(2018-2)'!G$5:G$80)</f>
        <v>87</v>
      </c>
      <c r="H17" s="222">
        <f t="shared" si="0"/>
        <v>0.72115384615384615</v>
      </c>
      <c r="I17" s="365"/>
      <c r="K17" s="338"/>
      <c r="L17" s="339"/>
      <c r="M17" s="339"/>
      <c r="N17" s="339"/>
      <c r="O17" s="340"/>
    </row>
    <row r="18" spans="2:15" ht="16.5" thickTop="1" thickBot="1" x14ac:dyDescent="0.3">
      <c r="B18" s="347"/>
      <c r="C18" s="336"/>
      <c r="D18" s="46" t="s">
        <v>205</v>
      </c>
      <c r="E18" s="213">
        <f>SUMIF('신규교육(2018)'!$D$6:$D$39,'총괄(신규+정기교육)'!$D18,'신규교육(2018)'!E$6:E$39)+SUMIF('정기교육(2018-1)'!$D$5:$D$80,'총괄(신규+정기교육)'!$D18,'정기교육(2018-1)'!E$5:E$80)+SUMIF('정기교육(2018-2)'!$D$5:$D$80,'총괄(신규+정기교육)'!$D18,'정기교육(2018-2)'!E$5:E$80)</f>
        <v>247</v>
      </c>
      <c r="F18" s="317">
        <f>SUMIF('신규교육(2018)'!$D$6:$D$39,'총괄(신규+정기교육)'!$D18,'신규교육(2018)'!F$6:F$39)+SUMIF('정기교육(2018-1)'!$D$5:$D$80,'총괄(신규+정기교육)'!$D18,'정기교육(2018-1)'!F$5:F$80)+SUMIF('정기교육(2018-2)'!$D$5:$D$80,'총괄(신규+정기교육)'!$D18,'정기교육(2018-2)'!F$5:F$80)</f>
        <v>232</v>
      </c>
      <c r="G18" s="213">
        <f>SUMIF('신규교육(2018)'!$D$6:$D$39,'총괄(신규+정기교육)'!$D18,'신규교육(2018)'!G$6:G$39)+SUMIF('정기교육(2018-1)'!$D$5:$D$80,'총괄(신규+정기교육)'!$D18,'정기교육(2018-1)'!G$5:G$80)+SUMIF('정기교육(2018-2)'!$D$5:$D$80,'총괄(신규+정기교육)'!$D18,'정기교육(2018-2)'!G$5:G$80)</f>
        <v>15</v>
      </c>
      <c r="H18" s="222">
        <f t="shared" si="0"/>
        <v>0.93927125506072873</v>
      </c>
      <c r="I18" s="365"/>
      <c r="K18" s="48" t="s">
        <v>206</v>
      </c>
      <c r="L18" s="48" t="s">
        <v>207</v>
      </c>
      <c r="M18" s="48" t="s">
        <v>182</v>
      </c>
      <c r="N18" s="48" t="s">
        <v>183</v>
      </c>
      <c r="O18" s="48" t="s">
        <v>184</v>
      </c>
    </row>
    <row r="19" spans="2:15" ht="15.75" thickTop="1" x14ac:dyDescent="0.25">
      <c r="B19" s="347"/>
      <c r="C19" s="336"/>
      <c r="D19" s="241" t="s">
        <v>208</v>
      </c>
      <c r="E19" s="213">
        <f>SUMIF('신규교육(2018)'!$D$6:$D$39,'총괄(신규+정기교육)'!$D19,'신규교육(2018)'!E$6:E$39)+SUMIF('정기교육(2018-1)'!$D$5:$D$80,'총괄(신규+정기교육)'!$D19,'정기교육(2018-1)'!E$5:E$80)+SUMIF('정기교육(2018-2)'!$D$5:$D$80,'총괄(신규+정기교육)'!$D19,'정기교육(2018-2)'!E$5:E$80)</f>
        <v>100</v>
      </c>
      <c r="F19" s="213">
        <f>SUMIF('신규교육(2018)'!$D$6:$D$39,'총괄(신규+정기교육)'!$D19,'신규교육(2018)'!F$6:F$39)+SUMIF('정기교육(2018-1)'!$D$5:$D$80,'총괄(신규+정기교육)'!$D19,'정기교육(2018-1)'!F$5:F$80)+SUMIF('정기교육(2018-2)'!$D$5:$D$80,'총괄(신규+정기교육)'!$D19,'정기교육(2018-2)'!F$5:F$80)</f>
        <v>70</v>
      </c>
      <c r="G19" s="213">
        <f>SUMIF('신규교육(2018)'!$D$6:$D$39,'총괄(신규+정기교육)'!$D19,'신규교육(2018)'!G$6:G$39)+SUMIF('정기교육(2018-1)'!$D$5:$D$80,'총괄(신규+정기교육)'!$D19,'정기교육(2018-1)'!G$5:G$80)+SUMIF('정기교육(2018-2)'!$D$5:$D$80,'총괄(신규+정기교육)'!$D19,'정기교육(2018-2)'!G$5:G$80)</f>
        <v>30</v>
      </c>
      <c r="H19" s="222">
        <f t="shared" si="0"/>
        <v>0.7</v>
      </c>
      <c r="I19" s="365"/>
      <c r="K19" s="361" t="s">
        <v>209</v>
      </c>
      <c r="L19" s="49" t="s">
        <v>210</v>
      </c>
      <c r="M19" s="186">
        <f>SUM('정기교육(2018-1)'!M19,'정기교육(2018-2)'!M19,'신규교육(2018)'!E32:E34,'신규교육(2018)'!E37)</f>
        <v>275</v>
      </c>
      <c r="N19" s="186">
        <f>SUM('정기교육(2018-1)'!N19,'정기교육(2018-2)'!N19,'신규교육(2018)'!F32:F34,'신규교육(2018)'!F37)</f>
        <v>183</v>
      </c>
      <c r="O19" s="190">
        <f>N19/M19</f>
        <v>0.66545454545454541</v>
      </c>
    </row>
    <row r="20" spans="2:15" x14ac:dyDescent="0.25">
      <c r="B20" s="347"/>
      <c r="C20" s="336"/>
      <c r="D20" s="46" t="s">
        <v>211</v>
      </c>
      <c r="E20" s="213">
        <f>SUMIF('신규교육(2018)'!$D$6:$D$39,'총괄(신규+정기교육)'!$D20,'신규교육(2018)'!E$6:E$39)+SUMIF('정기교육(2018-1)'!$D$5:$D$80,'총괄(신규+정기교육)'!$D20,'정기교육(2018-1)'!E$5:E$80)+SUMIF('정기교육(2018-2)'!$D$5:$D$80,'총괄(신규+정기교육)'!$D20,'정기교육(2018-2)'!E$5:E$80)</f>
        <v>89</v>
      </c>
      <c r="F20" s="317">
        <f>SUMIF('신규교육(2018)'!$D$6:$D$39,'총괄(신규+정기교육)'!$D20,'신규교육(2018)'!F$6:F$39)+SUMIF('정기교육(2018-1)'!$D$5:$D$80,'총괄(신규+정기교육)'!$D20,'정기교육(2018-1)'!F$5:F$80)+SUMIF('정기교육(2018-2)'!$D$5:$D$80,'총괄(신규+정기교육)'!$D20,'정기교육(2018-2)'!F$5:F$80)</f>
        <v>76</v>
      </c>
      <c r="G20" s="213">
        <f>SUMIF('신규교육(2018)'!$D$6:$D$39,'총괄(신규+정기교육)'!$D20,'신규교육(2018)'!G$6:G$39)+SUMIF('정기교육(2018-1)'!$D$5:$D$80,'총괄(신규+정기교육)'!$D20,'정기교육(2018-1)'!G$5:G$80)+SUMIF('정기교육(2018-2)'!$D$5:$D$80,'총괄(신규+정기교육)'!$D20,'정기교육(2018-2)'!G$5:G$80)</f>
        <v>13</v>
      </c>
      <c r="H20" s="222">
        <f t="shared" si="0"/>
        <v>0.8539325842696629</v>
      </c>
      <c r="I20" s="365"/>
      <c r="K20" s="362"/>
      <c r="L20" s="50" t="s">
        <v>212</v>
      </c>
      <c r="M20" s="187">
        <f>SUM('정기교육(2018-1)'!M20,'정기교육(2018-2)'!M20,'신규교육(2018)'!E25,'신규교육(2018)'!E28,'신규교육(2018)'!E30)</f>
        <v>739</v>
      </c>
      <c r="N20" s="187">
        <f>SUM('정기교육(2018-1)'!N20,'정기교육(2018-2)'!N20,'신규교육(2018)'!F25,'신규교육(2018)'!F28,'신규교육(2018)'!F30)</f>
        <v>371</v>
      </c>
      <c r="O20" s="191">
        <f t="shared" ref="O20:O37" si="2">N20/M20</f>
        <v>0.50202976995940463</v>
      </c>
    </row>
    <row r="21" spans="2:15" x14ac:dyDescent="0.25">
      <c r="B21" s="347"/>
      <c r="C21" s="336"/>
      <c r="D21" s="46" t="s">
        <v>213</v>
      </c>
      <c r="E21" s="213">
        <f>SUMIF('신규교육(2018)'!$D$6:$D$39,'총괄(신규+정기교육)'!$D21,'신규교육(2018)'!E$6:E$39)+SUMIF('정기교육(2018-1)'!$D$5:$D$80,'총괄(신규+정기교육)'!$D21,'정기교육(2018-1)'!E$5:E$80)+SUMIF('정기교육(2018-2)'!$D$5:$D$80,'총괄(신규+정기교육)'!$D21,'정기교육(2018-2)'!E$5:E$80)</f>
        <v>123</v>
      </c>
      <c r="F21" s="317">
        <f>SUMIF('신규교육(2018)'!$D$6:$D$39,'총괄(신규+정기교육)'!$D21,'신규교육(2018)'!F$6:F$39)+SUMIF('정기교육(2018-1)'!$D$5:$D$80,'총괄(신규+정기교육)'!$D21,'정기교육(2018-1)'!F$5:F$80)+SUMIF('정기교육(2018-2)'!$D$5:$D$80,'총괄(신규+정기교육)'!$D21,'정기교육(2018-2)'!F$5:F$80)</f>
        <v>87</v>
      </c>
      <c r="G21" s="213">
        <f>SUMIF('신규교육(2018)'!$D$6:$D$39,'총괄(신규+정기교육)'!$D21,'신규교육(2018)'!G$6:G$39)+SUMIF('정기교육(2018-1)'!$D$5:$D$80,'총괄(신규+정기교육)'!$D21,'정기교육(2018-1)'!G$5:G$80)+SUMIF('정기교육(2018-2)'!$D$5:$D$80,'총괄(신규+정기교육)'!$D21,'정기교육(2018-2)'!G$5:G$80)</f>
        <v>36</v>
      </c>
      <c r="H21" s="222">
        <f t="shared" si="0"/>
        <v>0.70731707317073167</v>
      </c>
      <c r="I21" s="365"/>
      <c r="K21" s="362"/>
      <c r="L21" s="50" t="s">
        <v>191</v>
      </c>
      <c r="M21" s="187">
        <f>SUM('정기교육(2018-1)'!M21,'정기교육(2018-2)'!M21,'신규교육(2018)'!E6:E15,'신규교육(2018)'!E24)</f>
        <v>10137</v>
      </c>
      <c r="N21" s="187">
        <f>SUM('정기교육(2018-1)'!N21,'정기교육(2018-2)'!N21,'신규교육(2018)'!F6:F15,'신규교육(2018)'!F24)</f>
        <v>6136</v>
      </c>
      <c r="O21" s="191">
        <f t="shared" si="2"/>
        <v>0.60530729012528361</v>
      </c>
    </row>
    <row r="22" spans="2:15" x14ac:dyDescent="0.25">
      <c r="B22" s="347"/>
      <c r="C22" s="336"/>
      <c r="D22" s="241" t="s">
        <v>214</v>
      </c>
      <c r="E22" s="213">
        <f>SUMIF('신규교육(2018)'!$D$6:$D$39,'총괄(신규+정기교육)'!$D22,'신규교육(2018)'!E$6:E$39)+SUMIF('정기교육(2018-1)'!$D$5:$D$80,'총괄(신규+정기교육)'!$D22,'정기교육(2018-1)'!E$5:E$80)+SUMIF('정기교육(2018-2)'!$D$5:$D$80,'총괄(신규+정기교육)'!$D22,'정기교육(2018-2)'!E$5:E$80)</f>
        <v>307</v>
      </c>
      <c r="F22" s="213">
        <f>SUMIF('신규교육(2018)'!$D$6:$D$39,'총괄(신규+정기교육)'!$D22,'신규교육(2018)'!F$6:F$39)+SUMIF('정기교육(2018-1)'!$D$5:$D$80,'총괄(신규+정기교육)'!$D22,'정기교육(2018-1)'!F$5:F$80)+SUMIF('정기교육(2018-2)'!$D$5:$D$80,'총괄(신규+정기교육)'!$D22,'정기교육(2018-2)'!F$5:F$80)</f>
        <v>218</v>
      </c>
      <c r="G22" s="213">
        <f>SUMIF('신규교육(2018)'!$D$6:$D$39,'총괄(신규+정기교육)'!$D22,'신규교육(2018)'!G$6:G$39)+SUMIF('정기교육(2018-1)'!$D$5:$D$80,'총괄(신규+정기교육)'!$D22,'정기교육(2018-1)'!G$5:G$80)+SUMIF('정기교육(2018-2)'!$D$5:$D$80,'총괄(신규+정기교육)'!$D22,'정기교육(2018-2)'!G$5:G$80)</f>
        <v>89</v>
      </c>
      <c r="H22" s="222">
        <f t="shared" si="0"/>
        <v>0.71009771986970682</v>
      </c>
      <c r="I22" s="365"/>
      <c r="K22" s="362"/>
      <c r="L22" s="50" t="s">
        <v>192</v>
      </c>
      <c r="M22" s="187">
        <f>SUM('정기교육(2018-1)'!M22,'정기교육(2018-2)'!M22)</f>
        <v>8</v>
      </c>
      <c r="N22" s="187">
        <f>SUM('정기교육(2018-1)'!N22,'정기교육(2018-2)'!N22)</f>
        <v>8</v>
      </c>
      <c r="O22" s="191">
        <f t="shared" si="2"/>
        <v>1</v>
      </c>
    </row>
    <row r="23" spans="2:15" x14ac:dyDescent="0.25">
      <c r="B23" s="347"/>
      <c r="C23" s="336"/>
      <c r="D23" s="47" t="s">
        <v>215</v>
      </c>
      <c r="E23" s="213">
        <f>SUMIF('신규교육(2018)'!$D$6:$D$39,'총괄(신규+정기교육)'!$D23,'신규교육(2018)'!E$6:E$39)+SUMIF('정기교육(2018-1)'!$D$5:$D$80,'총괄(신규+정기교육)'!$D23,'정기교육(2018-1)'!E$5:E$80)+SUMIF('정기교육(2018-2)'!$D$5:$D$80,'총괄(신규+정기교육)'!$D23,'정기교육(2018-2)'!E$5:E$80)</f>
        <v>338</v>
      </c>
      <c r="F23" s="317">
        <f>SUMIF('신규교육(2018)'!$D$6:$D$39,'총괄(신규+정기교육)'!$D23,'신규교육(2018)'!F$6:F$39)+SUMIF('정기교육(2018-1)'!$D$5:$D$80,'총괄(신규+정기교육)'!$D23,'정기교육(2018-1)'!F$5:F$80)+SUMIF('정기교육(2018-2)'!$D$5:$D$80,'총괄(신규+정기교육)'!$D23,'정기교육(2018-2)'!F$5:F$80)</f>
        <v>100</v>
      </c>
      <c r="G23" s="213">
        <f>SUMIF('신규교육(2018)'!$D$6:$D$39,'총괄(신규+정기교육)'!$D23,'신규교육(2018)'!G$6:G$39)+SUMIF('정기교육(2018-1)'!$D$5:$D$80,'총괄(신규+정기교육)'!$D23,'정기교육(2018-1)'!G$5:G$80)+SUMIF('정기교육(2018-2)'!$D$5:$D$80,'총괄(신규+정기교육)'!$D23,'정기교육(2018-2)'!G$5:G$80)</f>
        <v>238</v>
      </c>
      <c r="H23" s="222">
        <f t="shared" si="0"/>
        <v>0.29585798816568049</v>
      </c>
      <c r="I23" s="365"/>
      <c r="K23" s="362"/>
      <c r="L23" s="50" t="s">
        <v>194</v>
      </c>
      <c r="M23" s="187">
        <f>SUM('정기교육(2018-1)'!M23,'정기교육(2018-2)'!M23)</f>
        <v>57</v>
      </c>
      <c r="N23" s="187">
        <f>SUM('정기교육(2018-1)'!N23,'정기교육(2018-2)'!N23)</f>
        <v>50</v>
      </c>
      <c r="O23" s="191">
        <f t="shared" si="2"/>
        <v>0.8771929824561403</v>
      </c>
    </row>
    <row r="24" spans="2:15" ht="15.75" thickBot="1" x14ac:dyDescent="0.3">
      <c r="B24" s="347"/>
      <c r="C24" s="336"/>
      <c r="D24" s="47" t="s">
        <v>216</v>
      </c>
      <c r="E24" s="213">
        <f>SUMIF('신규교육(2018)'!$D$6:$D$39,'총괄(신규+정기교육)'!$D24,'신규교육(2018)'!E$6:E$39)+SUMIF('정기교육(2018-1)'!$D$5:$D$80,'총괄(신규+정기교육)'!$D24,'정기교육(2018-1)'!E$5:E$80)+SUMIF('정기교육(2018-2)'!$D$5:$D$80,'총괄(신규+정기교육)'!$D24,'정기교육(2018-2)'!E$5:E$80)</f>
        <v>258</v>
      </c>
      <c r="F24" s="317">
        <f>SUMIF('신규교육(2018)'!$D$6:$D$39,'총괄(신규+정기교육)'!$D24,'신규교육(2018)'!F$6:F$39)+SUMIF('정기교육(2018-1)'!$D$5:$D$80,'총괄(신규+정기교육)'!$D24,'정기교육(2018-1)'!F$5:F$80)+SUMIF('정기교육(2018-2)'!$D$5:$D$80,'총괄(신규+정기교육)'!$D24,'정기교육(2018-2)'!F$5:F$80)</f>
        <v>228</v>
      </c>
      <c r="G24" s="213">
        <f>SUMIF('신규교육(2018)'!$D$6:$D$39,'총괄(신규+정기교육)'!$D24,'신규교육(2018)'!G$6:G$39)+SUMIF('정기교육(2018-1)'!$D$5:$D$80,'총괄(신규+정기교육)'!$D24,'정기교육(2018-1)'!G$5:G$80)+SUMIF('정기교육(2018-2)'!$D$5:$D$80,'총괄(신규+정기교육)'!$D24,'정기교육(2018-2)'!G$5:G$80)</f>
        <v>30</v>
      </c>
      <c r="H24" s="222">
        <f t="shared" si="0"/>
        <v>0.88372093023255816</v>
      </c>
      <c r="I24" s="365"/>
      <c r="K24" s="363"/>
      <c r="L24" s="51" t="s">
        <v>196</v>
      </c>
      <c r="M24" s="187">
        <f>SUM('정기교육(2018-1)'!M24,'정기교육(2018-2)'!M24,'신규교육(2018)'!E38)</f>
        <v>46</v>
      </c>
      <c r="N24" s="187">
        <f>SUM('정기교육(2018-1)'!N24,'정기교육(2018-2)'!N24,'신규교육(2018)'!F38)</f>
        <v>38</v>
      </c>
      <c r="O24" s="192">
        <f t="shared" si="2"/>
        <v>0.82608695652173914</v>
      </c>
    </row>
    <row r="25" spans="2:15" ht="17.25" thickBot="1" x14ac:dyDescent="0.35">
      <c r="B25" s="347"/>
      <c r="C25" s="337"/>
      <c r="D25" s="47" t="s">
        <v>217</v>
      </c>
      <c r="E25" s="213">
        <f>SUMIF('신규교육(2018)'!$D$6:$D$39,'총괄(신규+정기교육)'!$D25,'신규교육(2018)'!E$6:E$39)+SUMIF('정기교육(2018-1)'!$D$5:$D$80,'총괄(신규+정기교육)'!$D25,'정기교육(2018-1)'!E$5:E$80)+SUMIF('정기교육(2018-2)'!$D$5:$D$80,'총괄(신규+정기교육)'!$D25,'정기교육(2018-2)'!E$5:E$80)</f>
        <v>115</v>
      </c>
      <c r="F25" s="317">
        <f>SUMIF('신규교육(2018)'!$D$6:$D$39,'총괄(신규+정기교육)'!$D25,'신규교육(2018)'!F$6:F$39)+SUMIF('정기교육(2018-1)'!$D$5:$D$80,'총괄(신규+정기교육)'!$D25,'정기교육(2018-1)'!F$5:F$80)+SUMIF('정기교육(2018-2)'!$D$5:$D$80,'총괄(신규+정기교육)'!$D25,'정기교육(2018-2)'!F$5:F$80)</f>
        <v>110</v>
      </c>
      <c r="G25" s="213">
        <f>SUMIF('신규교육(2018)'!$D$6:$D$39,'총괄(신규+정기교육)'!$D25,'신규교육(2018)'!G$6:G$39)+SUMIF('정기교육(2018-1)'!$D$5:$D$80,'총괄(신규+정기교육)'!$D25,'정기교육(2018-1)'!G$5:G$80)+SUMIF('정기교육(2018-2)'!$D$5:$D$80,'총괄(신규+정기교육)'!$D25,'정기교육(2018-2)'!G$5:G$80)</f>
        <v>5</v>
      </c>
      <c r="H25" s="222">
        <f t="shared" si="0"/>
        <v>0.95652173913043481</v>
      </c>
      <c r="I25" s="366"/>
      <c r="K25" s="359" t="s">
        <v>218</v>
      </c>
      <c r="L25" s="360"/>
      <c r="M25" s="189">
        <f>SUM(M19:M24)</f>
        <v>11262</v>
      </c>
      <c r="N25" s="189">
        <f>SUM(N19:N24)</f>
        <v>6786</v>
      </c>
      <c r="O25" s="193">
        <f t="shared" si="2"/>
        <v>0.60255727224294087</v>
      </c>
    </row>
    <row r="26" spans="2:15" x14ac:dyDescent="0.25">
      <c r="B26" s="347"/>
      <c r="C26" s="303"/>
      <c r="D26" s="309" t="s">
        <v>219</v>
      </c>
      <c r="E26" s="213">
        <f>SUMIF('신규교육(2018)'!$D$6:$D$39,'총괄(신규+정기교육)'!$D26,'신규교육(2018)'!E$6:E$39)+SUMIF('정기교육(2018-1)'!$D$5:$D$80,'총괄(신규+정기교육)'!$D26,'정기교육(2018-1)'!E$5:E$80)+SUMIF('정기교육(2018-2)'!$D$5:$D$80,'총괄(신규+정기교육)'!$D26,'정기교육(2018-2)'!E$5:E$80)</f>
        <v>2</v>
      </c>
      <c r="F26" s="213">
        <f>SUMIF('신규교육(2018)'!$D$6:$D$39,'총괄(신규+정기교육)'!$D26,'신규교육(2018)'!F$6:F$39)+SUMIF('정기교육(2018-1)'!$D$5:$D$80,'총괄(신규+정기교육)'!$D26,'정기교육(2018-1)'!F$5:F$80)+SUMIF('정기교육(2018-2)'!$D$5:$D$80,'총괄(신규+정기교육)'!$D26,'정기교육(2018-2)'!F$5:F$80)</f>
        <v>0</v>
      </c>
      <c r="G26" s="213">
        <f>SUMIF('신규교육(2018)'!$D$6:$D$39,'총괄(신규+정기교육)'!$D26,'신규교육(2018)'!G$6:G$39)+SUMIF('정기교육(2018-1)'!$D$5:$D$80,'총괄(신규+정기교육)'!$D26,'정기교육(2018-1)'!G$5:G$80)+SUMIF('정기교육(2018-2)'!$D$5:$D$80,'총괄(신규+정기교육)'!$D26,'정기교육(2018-2)'!G$5:G$80)</f>
        <v>2</v>
      </c>
      <c r="H26" s="367">
        <f t="shared" si="0"/>
        <v>0</v>
      </c>
      <c r="I26" s="368"/>
      <c r="K26" s="370" t="s">
        <v>220</v>
      </c>
      <c r="L26" s="52" t="s">
        <v>210</v>
      </c>
      <c r="M26" s="194">
        <f>SUM('정기교육(2018-1)'!M26,'정기교육(2018-2)'!M26,'신규교육(2018)'!E35:E36)</f>
        <v>55</v>
      </c>
      <c r="N26" s="194">
        <f>SUM('정기교육(2018-1)'!N26,'정기교육(2018-2)'!N26,'신규교육(2018)'!F35:F36)</f>
        <v>42</v>
      </c>
      <c r="O26" s="198">
        <f t="shared" si="2"/>
        <v>0.76363636363636367</v>
      </c>
    </row>
    <row r="27" spans="2:15" x14ac:dyDescent="0.25">
      <c r="B27" s="347"/>
      <c r="C27" s="335" t="s">
        <v>221</v>
      </c>
      <c r="D27" s="242" t="s">
        <v>222</v>
      </c>
      <c r="E27" s="213">
        <f>SUMIF('신규교육(2018)'!$D$6:$D$39,'총괄(신규+정기교육)'!$D27,'신규교육(2018)'!E$6:E$39)+SUMIF('정기교육(2018-1)'!$D$5:$D$80,'총괄(신규+정기교육)'!$D27,'정기교육(2018-1)'!E$5:E$80)+SUMIF('정기교육(2018-2)'!$D$5:$D$80,'총괄(신규+정기교육)'!$D27,'정기교육(2018-2)'!E$5:E$80)</f>
        <v>471</v>
      </c>
      <c r="F27" s="213">
        <f>SUMIF('신규교육(2018)'!$D$6:$D$39,'총괄(신규+정기교육)'!$D27,'신규교육(2018)'!F$6:F$39)+SUMIF('정기교육(2018-1)'!$D$5:$D$80,'총괄(신규+정기교육)'!$D27,'정기교육(2018-1)'!F$5:F$80)+SUMIF('정기교육(2018-2)'!$D$5:$D$80,'총괄(신규+정기교육)'!$D27,'정기교육(2018-2)'!F$5:F$80)</f>
        <v>287</v>
      </c>
      <c r="G27" s="213">
        <f>SUMIF('신규교육(2018)'!$D$6:$D$39,'총괄(신규+정기교육)'!$D27,'신규교육(2018)'!G$6:G$39)+SUMIF('정기교육(2018-1)'!$D$5:$D$80,'총괄(신규+정기교육)'!$D27,'정기교육(2018-1)'!G$5:G$80)+SUMIF('정기교육(2018-2)'!$D$5:$D$80,'총괄(신규+정기교육)'!$D27,'정기교육(2018-2)'!G$5:G$80)</f>
        <v>184</v>
      </c>
      <c r="H27" s="222">
        <f t="shared" si="0"/>
        <v>0.60934182590233543</v>
      </c>
      <c r="I27" s="369">
        <f>SUM(F27:F33)/SUM(E27:E33)</f>
        <v>0.37774869109947645</v>
      </c>
      <c r="K27" s="371"/>
      <c r="L27" s="53" t="s">
        <v>212</v>
      </c>
      <c r="M27" s="195">
        <f>SUM('정기교육(2018-1)'!M27,'정기교육(2018-2)'!M27,'신규교육(2018)'!E26,'신규교육(2018)'!E29)</f>
        <v>112</v>
      </c>
      <c r="N27" s="195">
        <f>SUM('정기교육(2018-1)'!N27,'정기교육(2018-2)'!N27,'신규교육(2018)'!F26,'신규교육(2018)'!F29)</f>
        <v>52</v>
      </c>
      <c r="O27" s="199">
        <f t="shared" si="2"/>
        <v>0.4642857142857143</v>
      </c>
    </row>
    <row r="28" spans="2:15" x14ac:dyDescent="0.25">
      <c r="B28" s="347"/>
      <c r="C28" s="336"/>
      <c r="D28" s="54" t="s">
        <v>223</v>
      </c>
      <c r="E28" s="213">
        <f>SUMIF('신규교육(2018)'!$D$6:$D$39,'총괄(신규+정기교육)'!$D28,'신규교육(2018)'!E$6:E$39)+SUMIF('정기교육(2018-1)'!$D$5:$D$80,'총괄(신규+정기교육)'!$D28,'정기교육(2018-1)'!E$5:E$80)+SUMIF('정기교육(2018-2)'!$D$5:$D$80,'총괄(신규+정기교육)'!$D28,'정기교육(2018-2)'!E$5:E$80)</f>
        <v>563</v>
      </c>
      <c r="F28" s="213">
        <f>SUMIF('신규교육(2018)'!$D$6:$D$39,'총괄(신규+정기교육)'!$D28,'신규교육(2018)'!F$6:F$39)+SUMIF('정기교육(2018-1)'!$D$5:$D$80,'총괄(신규+정기교육)'!$D28,'정기교육(2018-1)'!F$5:F$80)+SUMIF('정기교육(2018-2)'!$D$5:$D$80,'총괄(신규+정기교육)'!$D28,'정기교육(2018-2)'!F$5:F$80)</f>
        <v>143</v>
      </c>
      <c r="G28" s="213">
        <f>SUMIF('신규교육(2018)'!$D$6:$D$39,'총괄(신규+정기교육)'!$D28,'신규교육(2018)'!G$6:G$39)+SUMIF('정기교육(2018-1)'!$D$5:$D$80,'총괄(신규+정기교육)'!$D28,'정기교육(2018-1)'!G$5:G$80)+SUMIF('정기교육(2018-2)'!$D$5:$D$80,'총괄(신규+정기교육)'!$D28,'정기교육(2018-2)'!G$5:G$80)</f>
        <v>420</v>
      </c>
      <c r="H28" s="222">
        <f t="shared" si="0"/>
        <v>0.25399644760213141</v>
      </c>
      <c r="I28" s="365"/>
      <c r="K28" s="371"/>
      <c r="L28" s="53" t="s">
        <v>191</v>
      </c>
      <c r="M28" s="195">
        <f>SUM('정기교육(2018-1)'!M28,'정기교육(2018-2)'!M28,'신규교육(2018)'!E16:E21)</f>
        <v>2047</v>
      </c>
      <c r="N28" s="195">
        <f>SUM('정기교육(2018-1)'!N28,'정기교육(2018-2)'!N28,'신규교육(2018)'!F16:F21)</f>
        <v>1886</v>
      </c>
      <c r="O28" s="199">
        <f t="shared" si="2"/>
        <v>0.9213483146067416</v>
      </c>
    </row>
    <row r="29" spans="2:15" x14ac:dyDescent="0.25">
      <c r="B29" s="347"/>
      <c r="C29" s="336"/>
      <c r="D29" s="54" t="s">
        <v>224</v>
      </c>
      <c r="E29" s="213">
        <f>SUMIF('신규교육(2018)'!$D$6:$D$39,'총괄(신규+정기교육)'!$D29,'신규교육(2018)'!E$6:E$39)+SUMIF('정기교육(2018-1)'!$D$5:$D$80,'총괄(신규+정기교육)'!$D29,'정기교육(2018-1)'!E$5:E$80)+SUMIF('정기교육(2018-2)'!$D$5:$D$80,'총괄(신규+정기교육)'!$D29,'정기교육(2018-2)'!E$5:E$80)</f>
        <v>332</v>
      </c>
      <c r="F29" s="213">
        <f>SUMIF('신규교육(2018)'!$D$6:$D$39,'총괄(신규+정기교육)'!$D29,'신규교육(2018)'!F$6:F$39)+SUMIF('정기교육(2018-1)'!$D$5:$D$80,'총괄(신규+정기교육)'!$D29,'정기교육(2018-1)'!F$5:F$80)+SUMIF('정기교육(2018-2)'!$D$5:$D$80,'총괄(신규+정기교육)'!$D29,'정기교육(2018-2)'!F$5:F$80)</f>
        <v>140</v>
      </c>
      <c r="G29" s="213">
        <f>SUMIF('신규교육(2018)'!$D$6:$D$39,'총괄(신규+정기교육)'!$D29,'신규교육(2018)'!G$6:G$39)+SUMIF('정기교육(2018-1)'!$D$5:$D$80,'총괄(신규+정기교육)'!$D29,'정기교육(2018-1)'!G$5:G$80)+SUMIF('정기교육(2018-2)'!$D$5:$D$80,'총괄(신규+정기교육)'!$D29,'정기교육(2018-2)'!G$5:G$80)</f>
        <v>192</v>
      </c>
      <c r="H29" s="222">
        <f t="shared" si="0"/>
        <v>0.42168674698795183</v>
      </c>
      <c r="I29" s="365"/>
      <c r="K29" s="371"/>
      <c r="L29" s="53" t="s">
        <v>194</v>
      </c>
      <c r="M29" s="195">
        <f>SUM('정기교육(2018-1)'!M29,'정기교육(2018-2)'!M29)</f>
        <v>14</v>
      </c>
      <c r="N29" s="195">
        <f>SUM('정기교육(2018-1)'!N29,'정기교육(2018-2)'!N29)</f>
        <v>11</v>
      </c>
      <c r="O29" s="199">
        <f t="shared" si="2"/>
        <v>0.7857142857142857</v>
      </c>
    </row>
    <row r="30" spans="2:15" ht="15.75" thickBot="1" x14ac:dyDescent="0.3">
      <c r="B30" s="347"/>
      <c r="C30" s="336"/>
      <c r="D30" s="54" t="s">
        <v>293</v>
      </c>
      <c r="E30" s="213">
        <f>SUMIF('신규교육(2018)'!$D$6:$D$39,'총괄(신규+정기교육)'!$D30,'신규교육(2018)'!E$6:E$39)+SUMIF('정기교육(2018-1)'!$D$5:$D$80,'총괄(신규+정기교육)'!$D30,'정기교육(2018-1)'!E$5:E$80)+SUMIF('정기교육(2018-2)'!$D$5:$D$80,'총괄(신규+정기교육)'!$D30,'정기교육(2018-2)'!E$5:E$80)</f>
        <v>448</v>
      </c>
      <c r="F30" s="213">
        <f>SUMIF('신규교육(2018)'!$D$6:$D$39,'총괄(신규+정기교육)'!$D30,'신규교육(2018)'!F$6:F$39)+SUMIF('정기교육(2018-1)'!$D$5:$D$80,'총괄(신규+정기교육)'!$D30,'정기교육(2018-1)'!F$5:F$80)+SUMIF('정기교육(2018-2)'!$D$5:$D$80,'총괄(신규+정기교육)'!$D30,'정기교육(2018-2)'!F$5:F$80)</f>
        <v>126</v>
      </c>
      <c r="G30" s="213">
        <f>SUMIF('신규교육(2018)'!$D$6:$D$39,'총괄(신규+정기교육)'!$D30,'신규교육(2018)'!G$6:G$39)+SUMIF('정기교육(2018-1)'!$D$5:$D$80,'총괄(신규+정기교육)'!$D30,'정기교육(2018-1)'!G$5:G$80)+SUMIF('정기교육(2018-2)'!$D$5:$D$80,'총괄(신규+정기교육)'!$D30,'정기교육(2018-2)'!G$5:G$80)</f>
        <v>322</v>
      </c>
      <c r="H30" s="222">
        <f t="shared" si="0"/>
        <v>0.28125</v>
      </c>
      <c r="I30" s="365"/>
      <c r="K30" s="372"/>
      <c r="L30" s="55" t="s">
        <v>196</v>
      </c>
      <c r="M30" s="195">
        <f>SUM('정기교육(2018-1)'!M30,'정기교육(2018-2)'!M30,'신규교육(2018)'!E39)</f>
        <v>13</v>
      </c>
      <c r="N30" s="195">
        <f>SUM('정기교육(2018-1)'!N30,'정기교육(2018-2)'!N30,'신규교육(2018)'!F39)</f>
        <v>12</v>
      </c>
      <c r="O30" s="200">
        <f t="shared" si="2"/>
        <v>0.92307692307692313</v>
      </c>
    </row>
    <row r="31" spans="2:15" ht="17.25" thickBot="1" x14ac:dyDescent="0.35">
      <c r="B31" s="347"/>
      <c r="C31" s="336"/>
      <c r="D31" s="241" t="s">
        <v>225</v>
      </c>
      <c r="E31" s="213">
        <f>SUMIF('신규교육(2018)'!$D$6:$D$39,'총괄(신규+정기교육)'!$D31,'신규교육(2018)'!E$6:E$39)+SUMIF('정기교육(2018-1)'!$D$5:$D$80,'총괄(신규+정기교육)'!$D31,'정기교육(2018-1)'!E$5:E$80)+SUMIF('정기교육(2018-2)'!$D$5:$D$80,'총괄(신규+정기교육)'!$D31,'정기교육(2018-2)'!E$5:E$80)</f>
        <v>242</v>
      </c>
      <c r="F31" s="213">
        <f>SUMIF('신규교육(2018)'!$D$6:$D$39,'총괄(신규+정기교육)'!$D31,'신규교육(2018)'!F$6:F$39)+SUMIF('정기교육(2018-1)'!$D$5:$D$80,'총괄(신규+정기교육)'!$D31,'정기교육(2018-1)'!F$5:F$80)+SUMIF('정기교육(2018-2)'!$D$5:$D$80,'총괄(신규+정기교육)'!$D31,'정기교육(2018-2)'!F$5:F$80)</f>
        <v>104</v>
      </c>
      <c r="G31" s="213">
        <f>SUMIF('신규교육(2018)'!$D$6:$D$39,'총괄(신규+정기교육)'!$D31,'신규교육(2018)'!G$6:G$39)+SUMIF('정기교육(2018-1)'!$D$5:$D$80,'총괄(신규+정기교육)'!$D31,'정기교육(2018-1)'!G$5:G$80)+SUMIF('정기교육(2018-2)'!$D$5:$D$80,'총괄(신규+정기교육)'!$D31,'정기교육(2018-2)'!G$5:G$80)</f>
        <v>138</v>
      </c>
      <c r="H31" s="222">
        <f t="shared" si="0"/>
        <v>0.42975206611570249</v>
      </c>
      <c r="I31" s="365"/>
      <c r="K31" s="373" t="s">
        <v>218</v>
      </c>
      <c r="L31" s="374"/>
      <c r="M31" s="197">
        <f>SUM(M26:M30)</f>
        <v>2241</v>
      </c>
      <c r="N31" s="197">
        <f>SUM(N26:N30)</f>
        <v>2003</v>
      </c>
      <c r="O31" s="201">
        <f t="shared" si="2"/>
        <v>0.89379741186970108</v>
      </c>
    </row>
    <row r="32" spans="2:15" x14ac:dyDescent="0.25">
      <c r="B32" s="347"/>
      <c r="C32" s="336"/>
      <c r="D32" s="54" t="s">
        <v>226</v>
      </c>
      <c r="E32" s="213">
        <f>SUMIF('신규교육(2018)'!$D$6:$D$39,'총괄(신규+정기교육)'!$D32,'신규교육(2018)'!E$6:E$39)+SUMIF('정기교육(2018-1)'!$D$5:$D$80,'총괄(신규+정기교육)'!$D32,'정기교육(2018-1)'!E$5:E$80)+SUMIF('정기교육(2018-2)'!$D$5:$D$80,'총괄(신규+정기교육)'!$D32,'정기교육(2018-2)'!E$5:E$80)</f>
        <v>558</v>
      </c>
      <c r="F32" s="213">
        <f>SUMIF('신규교육(2018)'!$D$6:$D$39,'총괄(신규+정기교육)'!$D32,'신규교육(2018)'!F$6:F$39)+SUMIF('정기교육(2018-1)'!$D$5:$D$80,'총괄(신규+정기교육)'!$D32,'정기교육(2018-1)'!F$5:F$80)+SUMIF('정기교육(2018-2)'!$D$5:$D$80,'총괄(신규+정기교육)'!$D32,'정기교육(2018-2)'!F$5:F$80)</f>
        <v>124</v>
      </c>
      <c r="G32" s="213">
        <f>SUMIF('신규교육(2018)'!$D$6:$D$39,'총괄(신규+정기교육)'!$D32,'신규교육(2018)'!G$6:G$39)+SUMIF('정기교육(2018-1)'!$D$5:$D$80,'총괄(신규+정기교육)'!$D32,'정기교육(2018-1)'!G$5:G$80)+SUMIF('정기교육(2018-2)'!$D$5:$D$80,'총괄(신규+정기교육)'!$D32,'정기교육(2018-2)'!G$5:G$80)</f>
        <v>434</v>
      </c>
      <c r="H32" s="222">
        <f t="shared" si="0"/>
        <v>0.22222222222222221</v>
      </c>
      <c r="I32" s="365"/>
      <c r="K32" s="375" t="s">
        <v>227</v>
      </c>
      <c r="L32" s="56" t="s">
        <v>210</v>
      </c>
      <c r="M32" s="216">
        <f>SUM('정기교육(2018-1)'!M32,'정기교육(2018-2)'!M32)</f>
        <v>42</v>
      </c>
      <c r="N32" s="216">
        <f>SUM('정기교육(2018-1)'!N32,'정기교육(2018-2)'!N32)</f>
        <v>35</v>
      </c>
      <c r="O32" s="211">
        <f t="shared" si="2"/>
        <v>0.83333333333333337</v>
      </c>
    </row>
    <row r="33" spans="2:15" x14ac:dyDescent="0.25">
      <c r="B33" s="347"/>
      <c r="C33" s="336"/>
      <c r="D33" s="57" t="s">
        <v>228</v>
      </c>
      <c r="E33" s="213">
        <f>SUMIF('신규교육(2018)'!$D$6:$D$39,'총괄(신규+정기교육)'!$D33,'신규교육(2018)'!E$6:E$39)+SUMIF('정기교육(2018-1)'!$D$5:$D$80,'총괄(신규+정기교육)'!$D33,'정기교육(2018-1)'!E$5:E$80)+SUMIF('정기교육(2018-2)'!$D$5:$D$80,'총괄(신규+정기교육)'!$D33,'정기교육(2018-2)'!E$5:E$80)</f>
        <v>1206</v>
      </c>
      <c r="F33" s="213">
        <f>SUMIF('신규교육(2018)'!$D$6:$D$39,'총괄(신규+정기교육)'!$D33,'신규교육(2018)'!F$6:F$39)+SUMIF('정기교육(2018-1)'!$D$5:$D$80,'총괄(신규+정기교육)'!$D33,'정기교육(2018-1)'!F$5:F$80)+SUMIF('정기교육(2018-2)'!$D$5:$D$80,'총괄(신규+정기교육)'!$D33,'정기교육(2018-2)'!F$5:F$80)</f>
        <v>519</v>
      </c>
      <c r="G33" s="213">
        <f>SUMIF('신규교육(2018)'!$D$6:$D$39,'총괄(신규+정기교육)'!$D33,'신규교육(2018)'!G$6:G$39)+SUMIF('정기교육(2018-1)'!$D$5:$D$80,'총괄(신규+정기교육)'!$D33,'정기교육(2018-1)'!G$5:G$80)+SUMIF('정기교육(2018-2)'!$D$5:$D$80,'총괄(신규+정기교육)'!$D33,'정기교육(2018-2)'!G$5:G$80)</f>
        <v>687</v>
      </c>
      <c r="H33" s="305">
        <f t="shared" si="0"/>
        <v>0.43034825870646765</v>
      </c>
      <c r="I33" s="365"/>
      <c r="K33" s="376"/>
      <c r="L33" s="58" t="s">
        <v>212</v>
      </c>
      <c r="M33" s="210">
        <f>SUM('정기교육(2018-1)'!M33,'정기교육(2018-2)'!M33,'신규교육(2018)'!E27,'신규교육(2018)'!E31)</f>
        <v>315</v>
      </c>
      <c r="N33" s="210">
        <f>SUM('정기교육(2018-1)'!N33,'정기교육(2018-2)'!N33,'신규교육(2018)'!F27,'신규교육(2018)'!F31)</f>
        <v>194</v>
      </c>
      <c r="O33" s="212">
        <f t="shared" si="2"/>
        <v>0.61587301587301591</v>
      </c>
    </row>
    <row r="34" spans="2:15" x14ac:dyDescent="0.25">
      <c r="B34" s="347"/>
      <c r="C34" s="304"/>
      <c r="D34" s="308" t="s">
        <v>229</v>
      </c>
      <c r="E34" s="213">
        <f>SUMIF('신규교육(2018)'!$D$6:$D$39,'총괄(신규+정기교육)'!$D34,'신규교육(2018)'!E$6:E$39)+SUMIF('정기교육(2018-1)'!$D$5:$D$80,'총괄(신규+정기교육)'!$D34,'정기교육(2018-1)'!E$5:E$80)+SUMIF('정기교육(2018-2)'!$D$5:$D$80,'총괄(신규+정기교육)'!$D34,'정기교육(2018-2)'!E$5:E$80)</f>
        <v>2</v>
      </c>
      <c r="F34" s="213">
        <f>SUMIF('신규교육(2018)'!$D$6:$D$39,'총괄(신규+정기교육)'!$D34,'신규교육(2018)'!F$6:F$39)+SUMIF('정기교육(2018-1)'!$D$5:$D$80,'총괄(신규+정기교육)'!$D34,'정기교육(2018-1)'!F$5:F$80)+SUMIF('정기교육(2018-2)'!$D$5:$D$80,'총괄(신규+정기교육)'!$D34,'정기교육(2018-2)'!F$5:F$80)</f>
        <v>0</v>
      </c>
      <c r="G34" s="213">
        <f>SUMIF('신규교육(2018)'!$D$6:$D$39,'총괄(신규+정기교육)'!$D34,'신규교육(2018)'!G$6:G$39)+SUMIF('정기교육(2018-1)'!$D$5:$D$80,'총괄(신규+정기교육)'!$D34,'정기교육(2018-1)'!G$5:G$80)+SUMIF('정기교육(2018-2)'!$D$5:$D$80,'총괄(신규+정기교육)'!$D34,'정기교육(2018-2)'!G$5:G$80)</f>
        <v>2</v>
      </c>
      <c r="H34" s="327">
        <f t="shared" si="0"/>
        <v>0</v>
      </c>
      <c r="I34" s="328"/>
      <c r="K34" s="376"/>
      <c r="L34" s="58" t="s">
        <v>191</v>
      </c>
      <c r="M34" s="210">
        <f>SUM('정기교육(2018-1)'!M34,'정기교육(2018-2)'!M34,'신규교육(2018)'!E22:E23)</f>
        <v>1673</v>
      </c>
      <c r="N34" s="210">
        <f>SUM('정기교육(2018-1)'!N34,'정기교육(2018-2)'!N34,'신규교육(2018)'!F22:F23)</f>
        <v>1230</v>
      </c>
      <c r="O34" s="212">
        <f t="shared" si="2"/>
        <v>0.73520621637776451</v>
      </c>
    </row>
    <row r="35" spans="2:15" ht="15.75" thickBot="1" x14ac:dyDescent="0.3">
      <c r="B35" s="347"/>
      <c r="C35" s="378" t="s">
        <v>230</v>
      </c>
      <c r="D35" s="232" t="s">
        <v>231</v>
      </c>
      <c r="E35" s="213">
        <f>SUMIF('신규교육(2018)'!$D$6:$D$39,'총괄(신규+정기교육)'!$D35,'신규교육(2018)'!E$6:E$39)+SUMIF('정기교육(2018-1)'!$D$5:$D$80,'총괄(신규+정기교육)'!$D35,'정기교육(2018-1)'!E$5:E$80)+SUMIF('정기교육(2018-2)'!$D$5:$D$80,'총괄(신규+정기교육)'!$D35,'정기교육(2018-2)'!E$5:E$80)</f>
        <v>251</v>
      </c>
      <c r="F35" s="213">
        <f>SUMIF('신규교육(2018)'!$D$6:$D$39,'총괄(신규+정기교육)'!$D35,'신규교육(2018)'!F$6:F$39)+SUMIF('정기교육(2018-1)'!$D$5:$D$80,'총괄(신규+정기교육)'!$D35,'정기교육(2018-1)'!F$5:F$80)+SUMIF('정기교육(2018-2)'!$D$5:$D$80,'총괄(신규+정기교육)'!$D35,'정기교육(2018-2)'!F$5:F$80)</f>
        <v>251</v>
      </c>
      <c r="G35" s="213">
        <f>SUMIF('신규교육(2018)'!$D$6:$D$39,'총괄(신규+정기교육)'!$D35,'신규교육(2018)'!G$6:G$39)+SUMIF('정기교육(2018-1)'!$D$5:$D$80,'총괄(신규+정기교육)'!$D35,'정기교육(2018-1)'!G$5:G$80)+SUMIF('정기교육(2018-2)'!$D$5:$D$80,'총괄(신규+정기교육)'!$D35,'정기교육(2018-2)'!G$5:G$80)</f>
        <v>0</v>
      </c>
      <c r="H35" s="222">
        <f t="shared" si="0"/>
        <v>1</v>
      </c>
      <c r="I35" s="379">
        <f>SUM(F35:F36)/SUM(E35:E36)</f>
        <v>0.87572815533980586</v>
      </c>
      <c r="K35" s="377"/>
      <c r="L35" s="58" t="s">
        <v>194</v>
      </c>
      <c r="M35" s="215">
        <f>SUM('정기교육(2018-1)'!M35,'정기교육(2018-2)'!M35)</f>
        <v>13</v>
      </c>
      <c r="N35" s="215">
        <f>SUM('정기교육(2018-1)'!N35,'정기교육(2018-2)'!N35)</f>
        <v>12</v>
      </c>
      <c r="O35" s="212">
        <f t="shared" si="2"/>
        <v>0.92307692307692313</v>
      </c>
    </row>
    <row r="36" spans="2:15" ht="17.25" thickBot="1" x14ac:dyDescent="0.35">
      <c r="B36" s="347"/>
      <c r="C36" s="378"/>
      <c r="D36" s="232" t="s">
        <v>232</v>
      </c>
      <c r="E36" s="213">
        <f>SUMIF('신규교육(2018)'!$D$6:$D$39,'총괄(신규+정기교육)'!$D36,'신규교육(2018)'!E$6:E$39)+SUMIF('정기교육(2018-1)'!$D$5:$D$80,'총괄(신규+정기교육)'!$D36,'정기교육(2018-1)'!E$5:E$80)+SUMIF('정기교육(2018-2)'!$D$5:$D$80,'총괄(신규+정기교육)'!$D36,'정기교육(2018-2)'!E$5:E$80)</f>
        <v>264</v>
      </c>
      <c r="F36" s="213">
        <f>SUMIF('신규교육(2018)'!$D$6:$D$39,'총괄(신규+정기교육)'!$D36,'신규교육(2018)'!F$6:F$39)+SUMIF('정기교육(2018-1)'!$D$5:$D$80,'총괄(신규+정기교육)'!$D36,'정기교육(2018-1)'!F$5:F$80)+SUMIF('정기교육(2018-2)'!$D$5:$D$80,'총괄(신규+정기교육)'!$D36,'정기교육(2018-2)'!F$5:F$80)</f>
        <v>200</v>
      </c>
      <c r="G36" s="213">
        <f>SUMIF('신규교육(2018)'!$D$6:$D$39,'총괄(신규+정기교육)'!$D36,'신규교육(2018)'!G$6:G$39)+SUMIF('정기교육(2018-1)'!$D$5:$D$80,'총괄(신규+정기교육)'!$D36,'정기교육(2018-1)'!G$5:G$80)+SUMIF('정기교육(2018-2)'!$D$5:$D$80,'총괄(신규+정기교육)'!$D36,'정기교육(2018-2)'!G$5:G$80)</f>
        <v>64</v>
      </c>
      <c r="H36" s="222">
        <f t="shared" si="0"/>
        <v>0.75757575757575757</v>
      </c>
      <c r="I36" s="379"/>
      <c r="K36" s="380" t="s">
        <v>218</v>
      </c>
      <c r="L36" s="381"/>
      <c r="M36" s="301">
        <f>SUM(M32:M35)</f>
        <v>2043</v>
      </c>
      <c r="N36" s="301">
        <f>SUM(N32:N35)</f>
        <v>1471</v>
      </c>
      <c r="O36" s="302">
        <f t="shared" si="2"/>
        <v>0.72001957905041603</v>
      </c>
    </row>
    <row r="37" spans="2:15" ht="16.5" thickBot="1" x14ac:dyDescent="0.3">
      <c r="B37" s="347"/>
      <c r="C37" s="232"/>
      <c r="D37" s="233" t="s">
        <v>98</v>
      </c>
      <c r="E37" s="213">
        <f>SUMIF('신규교육(2018)'!$D$6:$D$39,'총괄(신규+정기교육)'!$D37,'신규교육(2018)'!E$6:E$39)+SUMIF('정기교육(2018-1)'!$D$5:$D$80,'총괄(신규+정기교육)'!$D37,'정기교육(2018-1)'!E$5:E$80)+SUMIF('정기교육(2018-2)'!$D$5:$D$80,'총괄(신규+정기교육)'!$D37,'정기교육(2018-2)'!E$5:E$80)</f>
        <v>10</v>
      </c>
      <c r="F37" s="213">
        <f>SUMIF('신규교육(2018)'!$D$6:$D$39,'총괄(신규+정기교육)'!$D37,'신규교육(2018)'!F$6:F$39)+SUMIF('정기교육(2018-1)'!$D$5:$D$80,'총괄(신규+정기교육)'!$D37,'정기교육(2018-1)'!F$5:F$80)+SUMIF('정기교육(2018-2)'!$D$5:$D$80,'총괄(신규+정기교육)'!$D37,'정기교육(2018-2)'!F$5:F$80)</f>
        <v>8</v>
      </c>
      <c r="G37" s="213">
        <f>SUMIF('신규교육(2018)'!$D$6:$D$39,'총괄(신규+정기교육)'!$D37,'신규교육(2018)'!G$6:G$39)+SUMIF('정기교육(2018-1)'!$D$5:$D$80,'총괄(신규+정기교육)'!$D37,'정기교육(2018-1)'!G$5:G$80)+SUMIF('정기교육(2018-2)'!$D$5:$D$80,'총괄(신규+정기교육)'!$D37,'정기교육(2018-2)'!G$5:G$80)</f>
        <v>2</v>
      </c>
      <c r="H37" s="327">
        <f>F37/E37</f>
        <v>0.8</v>
      </c>
      <c r="I37" s="328"/>
      <c r="K37" s="382" t="s">
        <v>198</v>
      </c>
      <c r="L37" s="383"/>
      <c r="M37" s="299">
        <f>SUM(M25,M31,M36)</f>
        <v>15546</v>
      </c>
      <c r="N37" s="299">
        <f>SUM(N25,N31,N36)</f>
        <v>10260</v>
      </c>
      <c r="O37" s="300">
        <f t="shared" si="2"/>
        <v>0.65997684291779235</v>
      </c>
    </row>
    <row r="38" spans="2:15" ht="15.75" thickTop="1" x14ac:dyDescent="0.25">
      <c r="B38" s="347"/>
      <c r="C38" s="232"/>
      <c r="D38" s="233" t="s">
        <v>233</v>
      </c>
      <c r="E38" s="213">
        <f>SUMIF('신규교육(2018)'!$D$6:$D$39,'총괄(신규+정기교육)'!$D38,'신규교육(2018)'!E$6:E$39)+SUMIF('정기교육(2018-1)'!$D$5:$D$80,'총괄(신규+정기교육)'!$D38,'정기교육(2018-1)'!E$5:E$80)+SUMIF('정기교육(2018-2)'!$D$5:$D$80,'총괄(신규+정기교육)'!$D38,'정기교육(2018-2)'!E$5:E$80)</f>
        <v>62</v>
      </c>
      <c r="F38" s="213">
        <f>SUMIF('신규교육(2018)'!$D$6:$D$39,'총괄(신규+정기교육)'!$D38,'신규교육(2018)'!F$6:F$39)+SUMIF('정기교육(2018-1)'!$D$5:$D$80,'총괄(신규+정기교육)'!$D38,'정기교육(2018-1)'!F$5:F$80)+SUMIF('정기교육(2018-2)'!$D$5:$D$80,'총괄(신규+정기교육)'!$D38,'정기교육(2018-2)'!F$5:F$80)</f>
        <v>55</v>
      </c>
      <c r="G38" s="213">
        <f>SUMIF('신규교육(2018)'!$D$6:$D$39,'총괄(신규+정기교육)'!$D38,'신규교육(2018)'!G$6:G$39)+SUMIF('정기교육(2018-1)'!$D$5:$D$80,'총괄(신규+정기교육)'!$D38,'정기교육(2018-1)'!G$5:G$80)+SUMIF('정기교육(2018-2)'!$D$5:$D$80,'총괄(신규+정기교육)'!$D38,'정기교육(2018-2)'!G$5:G$80)</f>
        <v>7</v>
      </c>
      <c r="H38" s="327">
        <f t="shared" ref="H38:H54" si="3">F38/E38</f>
        <v>0.88709677419354838</v>
      </c>
      <c r="I38" s="328"/>
    </row>
    <row r="39" spans="2:15" x14ac:dyDescent="0.25">
      <c r="B39" s="347"/>
      <c r="C39" s="232"/>
      <c r="D39" s="233" t="s">
        <v>234</v>
      </c>
      <c r="E39" s="213">
        <f>SUMIF('신규교육(2018)'!$D$6:$D$39,'총괄(신규+정기교육)'!$D39,'신규교육(2018)'!E$6:E$39)+SUMIF('정기교육(2018-1)'!$D$5:$D$80,'총괄(신규+정기교육)'!$D39,'정기교육(2018-1)'!E$5:E$80)+SUMIF('정기교육(2018-2)'!$D$5:$D$80,'총괄(신규+정기교육)'!$D39,'정기교육(2018-2)'!E$5:E$80)</f>
        <v>2</v>
      </c>
      <c r="F39" s="213">
        <f>SUMIF('신규교육(2018)'!$D$6:$D$39,'총괄(신규+정기교육)'!$D39,'신규교육(2018)'!F$6:F$39)+SUMIF('정기교육(2018-1)'!$D$5:$D$80,'총괄(신규+정기교육)'!$D39,'정기교육(2018-1)'!F$5:F$80)+SUMIF('정기교육(2018-2)'!$D$5:$D$80,'총괄(신규+정기교육)'!$D39,'정기교육(2018-2)'!F$5:F$80)</f>
        <v>2</v>
      </c>
      <c r="G39" s="213">
        <f>SUMIF('신규교육(2018)'!$D$6:$D$39,'총괄(신규+정기교육)'!$D39,'신규교육(2018)'!G$6:G$39)+SUMIF('정기교육(2018-1)'!$D$5:$D$80,'총괄(신규+정기교육)'!$D39,'정기교육(2018-1)'!G$5:G$80)+SUMIF('정기교육(2018-2)'!$D$5:$D$80,'총괄(신규+정기교육)'!$D39,'정기교육(2018-2)'!G$5:G$80)</f>
        <v>0</v>
      </c>
      <c r="H39" s="327">
        <f t="shared" si="3"/>
        <v>1</v>
      </c>
      <c r="I39" s="328"/>
    </row>
    <row r="40" spans="2:15" x14ac:dyDescent="0.25">
      <c r="B40" s="347"/>
      <c r="C40" s="335" t="s">
        <v>235</v>
      </c>
      <c r="D40" s="232" t="s">
        <v>236</v>
      </c>
      <c r="E40" s="213">
        <f>SUMIF('신규교육(2018)'!$D$6:$D$39,'총괄(신규+정기교육)'!$D40,'신규교육(2018)'!E$6:E$39)+SUMIF('정기교육(2018-1)'!$D$5:$D$80,'총괄(신규+정기교육)'!$D40,'정기교육(2018-1)'!E$5:E$80)+SUMIF('정기교육(2018-2)'!$D$5:$D$80,'총괄(신규+정기교육)'!$D40,'정기교육(2018-2)'!E$5:E$80)</f>
        <v>10</v>
      </c>
      <c r="F40" s="213">
        <f>SUMIF('신규교육(2018)'!$D$6:$D$39,'총괄(신규+정기교육)'!$D40,'신규교육(2018)'!F$6:F$39)+SUMIF('정기교육(2018-1)'!$D$5:$D$80,'총괄(신규+정기교육)'!$D40,'정기교육(2018-1)'!F$5:F$80)+SUMIF('정기교육(2018-2)'!$D$5:$D$80,'총괄(신규+정기교육)'!$D40,'정기교육(2018-2)'!F$5:F$80)</f>
        <v>10</v>
      </c>
      <c r="G40" s="213">
        <f>SUMIF('신규교육(2018)'!$D$6:$D$39,'총괄(신규+정기교육)'!$D40,'신규교육(2018)'!G$6:G$39)+SUMIF('정기교육(2018-1)'!$D$5:$D$80,'총괄(신규+정기교육)'!$D40,'정기교육(2018-1)'!G$5:G$80)+SUMIF('정기교육(2018-2)'!$D$5:$D$80,'총괄(신규+정기교육)'!$D40,'정기교육(2018-2)'!G$5:G$80)</f>
        <v>0</v>
      </c>
      <c r="H40" s="327">
        <f t="shared" si="3"/>
        <v>1</v>
      </c>
      <c r="I40" s="328"/>
    </row>
    <row r="41" spans="2:15" x14ac:dyDescent="0.25">
      <c r="B41" s="347"/>
      <c r="C41" s="336"/>
      <c r="D41" s="232" t="s">
        <v>237</v>
      </c>
      <c r="E41" s="213">
        <f>SUMIF('신규교육(2018)'!$D$6:$D$39,'총괄(신규+정기교육)'!$D41,'신규교육(2018)'!E$6:E$39)+SUMIF('정기교육(2018-1)'!$D$5:$D$80,'총괄(신규+정기교육)'!$D41,'정기교육(2018-1)'!E$5:E$80)+SUMIF('정기교육(2018-2)'!$D$5:$D$80,'총괄(신규+정기교육)'!$D41,'정기교육(2018-2)'!E$5:E$80)</f>
        <v>2</v>
      </c>
      <c r="F41" s="213">
        <f>SUMIF('신규교육(2018)'!$D$6:$D$39,'총괄(신규+정기교육)'!$D41,'신규교육(2018)'!F$6:F$39)+SUMIF('정기교육(2018-1)'!$D$5:$D$80,'총괄(신규+정기교육)'!$D41,'정기교육(2018-1)'!F$5:F$80)+SUMIF('정기교육(2018-2)'!$D$5:$D$80,'총괄(신규+정기교육)'!$D41,'정기교육(2018-2)'!F$5:F$80)</f>
        <v>2</v>
      </c>
      <c r="G41" s="213">
        <f>SUMIF('신규교육(2018)'!$D$6:$D$39,'총괄(신규+정기교육)'!$D41,'신규교육(2018)'!G$6:G$39)+SUMIF('정기교육(2018-1)'!$D$5:$D$80,'총괄(신규+정기교육)'!$D41,'정기교육(2018-1)'!G$5:G$80)+SUMIF('정기교육(2018-2)'!$D$5:$D$80,'총괄(신규+정기교육)'!$D41,'정기교육(2018-2)'!G$5:G$80)</f>
        <v>0</v>
      </c>
      <c r="H41" s="327">
        <f t="shared" si="3"/>
        <v>1</v>
      </c>
      <c r="I41" s="328"/>
    </row>
    <row r="42" spans="2:15" x14ac:dyDescent="0.25">
      <c r="B42" s="347"/>
      <c r="C42" s="336"/>
      <c r="D42" s="232" t="s">
        <v>238</v>
      </c>
      <c r="E42" s="213">
        <f>SUMIF('신규교육(2018)'!$D$6:$D$39,'총괄(신규+정기교육)'!$D42,'신규교육(2018)'!E$6:E$39)+SUMIF('정기교육(2018-1)'!$D$5:$D$80,'총괄(신규+정기교육)'!$D42,'정기교육(2018-1)'!E$5:E$80)+SUMIF('정기교육(2018-2)'!$D$5:$D$80,'총괄(신규+정기교육)'!$D42,'정기교육(2018-2)'!E$5:E$80)</f>
        <v>4</v>
      </c>
      <c r="F42" s="213">
        <f>SUMIF('신규교육(2018)'!$D$6:$D$39,'총괄(신규+정기교육)'!$D42,'신규교육(2018)'!F$6:F$39)+SUMIF('정기교육(2018-1)'!$D$5:$D$80,'총괄(신규+정기교육)'!$D42,'정기교육(2018-1)'!F$5:F$80)+SUMIF('정기교육(2018-2)'!$D$5:$D$80,'총괄(신규+정기교육)'!$D42,'정기교육(2018-2)'!F$5:F$80)</f>
        <v>4</v>
      </c>
      <c r="G42" s="213">
        <f>SUMIF('신규교육(2018)'!$D$6:$D$39,'총괄(신규+정기교육)'!$D42,'신규교육(2018)'!G$6:G$39)+SUMIF('정기교육(2018-1)'!$D$5:$D$80,'총괄(신규+정기교육)'!$D42,'정기교육(2018-1)'!G$5:G$80)+SUMIF('정기교육(2018-2)'!$D$5:$D$80,'총괄(신규+정기교육)'!$D42,'정기교육(2018-2)'!G$5:G$80)</f>
        <v>0</v>
      </c>
      <c r="H42" s="327">
        <f t="shared" si="3"/>
        <v>1</v>
      </c>
      <c r="I42" s="328"/>
      <c r="N42" s="59"/>
    </row>
    <row r="43" spans="2:15" x14ac:dyDescent="0.25">
      <c r="B43" s="347"/>
      <c r="C43" s="336"/>
      <c r="D43" s="232" t="s">
        <v>239</v>
      </c>
      <c r="E43" s="213">
        <f>SUMIF('신규교육(2018)'!$D$6:$D$39,'총괄(신규+정기교육)'!$D43,'신규교육(2018)'!E$6:E$39)+SUMIF('정기교육(2018-1)'!$D$5:$D$80,'총괄(신규+정기교육)'!$D43,'정기교육(2018-1)'!E$5:E$80)+SUMIF('정기교육(2018-2)'!$D$5:$D$80,'총괄(신규+정기교육)'!$D43,'정기교육(2018-2)'!E$5:E$80)</f>
        <v>6</v>
      </c>
      <c r="F43" s="213">
        <f>SUMIF('신규교육(2018)'!$D$6:$D$39,'총괄(신규+정기교육)'!$D43,'신규교육(2018)'!F$6:F$39)+SUMIF('정기교육(2018-1)'!$D$5:$D$80,'총괄(신규+정기교육)'!$D43,'정기교육(2018-1)'!F$5:F$80)+SUMIF('정기교육(2018-2)'!$D$5:$D$80,'총괄(신규+정기교육)'!$D43,'정기교육(2018-2)'!F$5:F$80)</f>
        <v>6</v>
      </c>
      <c r="G43" s="213">
        <f>SUMIF('신규교육(2018)'!$D$6:$D$39,'총괄(신규+정기교육)'!$D43,'신규교육(2018)'!G$6:G$39)+SUMIF('정기교육(2018-1)'!$D$5:$D$80,'총괄(신규+정기교육)'!$D43,'정기교육(2018-1)'!G$5:G$80)+SUMIF('정기교육(2018-2)'!$D$5:$D$80,'총괄(신규+정기교육)'!$D43,'정기교육(2018-2)'!G$5:G$80)</f>
        <v>0</v>
      </c>
      <c r="H43" s="327">
        <f t="shared" si="3"/>
        <v>1</v>
      </c>
      <c r="I43" s="328"/>
    </row>
    <row r="44" spans="2:15" x14ac:dyDescent="0.25">
      <c r="B44" s="347"/>
      <c r="C44" s="336"/>
      <c r="D44" s="232" t="s">
        <v>240</v>
      </c>
      <c r="E44" s="213">
        <f>SUMIF('신규교육(2018)'!$D$6:$D$39,'총괄(신규+정기교육)'!$D44,'신규교육(2018)'!E$6:E$39)+SUMIF('정기교육(2018-1)'!$D$5:$D$80,'총괄(신규+정기교육)'!$D44,'정기교육(2018-1)'!E$5:E$80)+SUMIF('정기교육(2018-2)'!$D$5:$D$80,'총괄(신규+정기교육)'!$D44,'정기교육(2018-2)'!E$5:E$80)</f>
        <v>2</v>
      </c>
      <c r="F44" s="213">
        <f>SUMIF('신규교육(2018)'!$D$6:$D$39,'총괄(신규+정기교육)'!$D44,'신규교육(2018)'!F$6:F$39)+SUMIF('정기교육(2018-1)'!$D$5:$D$80,'총괄(신규+정기교육)'!$D44,'정기교육(2018-1)'!F$5:F$80)+SUMIF('정기교육(2018-2)'!$D$5:$D$80,'총괄(신규+정기교육)'!$D44,'정기교육(2018-2)'!F$5:F$80)</f>
        <v>2</v>
      </c>
      <c r="G44" s="213">
        <f>SUMIF('신규교육(2018)'!$D$6:$D$39,'총괄(신규+정기교육)'!$D44,'신규교육(2018)'!G$6:G$39)+SUMIF('정기교육(2018-1)'!$D$5:$D$80,'총괄(신규+정기교육)'!$D44,'정기교육(2018-1)'!G$5:G$80)+SUMIF('정기교육(2018-2)'!$D$5:$D$80,'총괄(신규+정기교육)'!$D44,'정기교육(2018-2)'!G$5:G$80)</f>
        <v>0</v>
      </c>
      <c r="H44" s="327">
        <f t="shared" si="3"/>
        <v>1</v>
      </c>
      <c r="I44" s="328"/>
    </row>
    <row r="45" spans="2:15" x14ac:dyDescent="0.25">
      <c r="B45" s="347"/>
      <c r="C45" s="336"/>
      <c r="D45" s="232" t="s">
        <v>108</v>
      </c>
      <c r="E45" s="213">
        <f>SUMIF('신규교육(2018)'!$D$6:$D$39,'총괄(신규+정기교육)'!$D45,'신규교육(2018)'!E$6:E$39)+SUMIF('정기교육(2018-1)'!$D$5:$D$80,'총괄(신규+정기교육)'!$D45,'정기교육(2018-1)'!E$5:E$80)+SUMIF('정기교육(2018-2)'!$D$5:$D$80,'총괄(신규+정기교육)'!$D45,'정기교육(2018-2)'!E$5:E$80)</f>
        <v>8</v>
      </c>
      <c r="F45" s="213">
        <f>SUMIF('신규교육(2018)'!$D$6:$D$39,'총괄(신규+정기교육)'!$D45,'신규교육(2018)'!F$6:F$39)+SUMIF('정기교육(2018-1)'!$D$5:$D$80,'총괄(신규+정기교육)'!$D45,'정기교육(2018-1)'!F$5:F$80)+SUMIF('정기교육(2018-2)'!$D$5:$D$80,'총괄(신규+정기교육)'!$D45,'정기교육(2018-2)'!F$5:F$80)</f>
        <v>8</v>
      </c>
      <c r="G45" s="213">
        <f>SUMIF('신규교육(2018)'!$D$6:$D$39,'총괄(신규+정기교육)'!$D45,'신규교육(2018)'!G$6:G$39)+SUMIF('정기교육(2018-1)'!$D$5:$D$80,'총괄(신규+정기교육)'!$D45,'정기교육(2018-1)'!G$5:G$80)+SUMIF('정기교육(2018-2)'!$D$5:$D$80,'총괄(신규+정기교육)'!$D45,'정기교육(2018-2)'!G$5:G$80)</f>
        <v>0</v>
      </c>
      <c r="H45" s="327">
        <f t="shared" si="3"/>
        <v>1</v>
      </c>
      <c r="I45" s="328"/>
    </row>
    <row r="46" spans="2:15" x14ac:dyDescent="0.25">
      <c r="B46" s="347"/>
      <c r="C46" s="336"/>
      <c r="D46" s="232" t="s">
        <v>109</v>
      </c>
      <c r="E46" s="213">
        <f>SUMIF('신규교육(2018)'!$D$6:$D$39,'총괄(신규+정기교육)'!$D46,'신규교육(2018)'!E$6:E$39)+SUMIF('정기교육(2018-1)'!$D$5:$D$80,'총괄(신규+정기교육)'!$D46,'정기교육(2018-1)'!E$5:E$80)+SUMIF('정기교육(2018-2)'!$D$5:$D$80,'총괄(신규+정기교육)'!$D46,'정기교육(2018-2)'!E$5:E$80)</f>
        <v>6</v>
      </c>
      <c r="F46" s="213">
        <f>SUMIF('신규교육(2018)'!$D$6:$D$39,'총괄(신규+정기교육)'!$D46,'신규교육(2018)'!F$6:F$39)+SUMIF('정기교육(2018-1)'!$D$5:$D$80,'총괄(신규+정기교육)'!$D46,'정기교육(2018-1)'!F$5:F$80)+SUMIF('정기교육(2018-2)'!$D$5:$D$80,'총괄(신규+정기교육)'!$D46,'정기교육(2018-2)'!F$5:F$80)</f>
        <v>4</v>
      </c>
      <c r="G46" s="213">
        <f>SUMIF('신규교육(2018)'!$D$6:$D$39,'총괄(신규+정기교육)'!$D46,'신규교육(2018)'!G$6:G$39)+SUMIF('정기교육(2018-1)'!$D$5:$D$80,'총괄(신규+정기교육)'!$D46,'정기교육(2018-1)'!G$5:G$80)+SUMIF('정기교육(2018-2)'!$D$5:$D$80,'총괄(신규+정기교육)'!$D46,'정기교육(2018-2)'!G$5:G$80)</f>
        <v>2</v>
      </c>
      <c r="H46" s="327">
        <f t="shared" si="3"/>
        <v>0.66666666666666663</v>
      </c>
      <c r="I46" s="328"/>
    </row>
    <row r="47" spans="2:15" x14ac:dyDescent="0.25">
      <c r="B47" s="347"/>
      <c r="C47" s="336"/>
      <c r="D47" s="232" t="s">
        <v>241</v>
      </c>
      <c r="E47" s="213">
        <f>SUMIF('신규교육(2018)'!$D$6:$D$39,'총괄(신규+정기교육)'!$D47,'신규교육(2018)'!E$6:E$39)+SUMIF('정기교육(2018-1)'!$D$5:$D$80,'총괄(신규+정기교육)'!$D47,'정기교육(2018-1)'!E$5:E$80)+SUMIF('정기교육(2018-2)'!$D$5:$D$80,'총괄(신규+정기교육)'!$D47,'정기교육(2018-2)'!E$5:E$80)</f>
        <v>2</v>
      </c>
      <c r="F47" s="213">
        <f>SUMIF('신규교육(2018)'!$D$6:$D$39,'총괄(신규+정기교육)'!$D47,'신규교육(2018)'!F$6:F$39)+SUMIF('정기교육(2018-1)'!$D$5:$D$80,'총괄(신규+정기교육)'!$D47,'정기교육(2018-1)'!F$5:F$80)+SUMIF('정기교육(2018-2)'!$D$5:$D$80,'총괄(신규+정기교육)'!$D47,'정기교육(2018-2)'!F$5:F$80)</f>
        <v>0</v>
      </c>
      <c r="G47" s="213">
        <f>SUMIF('신규교육(2018)'!$D$6:$D$39,'총괄(신규+정기교육)'!$D47,'신규교육(2018)'!G$6:G$39)+SUMIF('정기교육(2018-1)'!$D$5:$D$80,'총괄(신규+정기교육)'!$D47,'정기교육(2018-1)'!G$5:G$80)+SUMIF('정기교육(2018-2)'!$D$5:$D$80,'총괄(신규+정기교육)'!$D47,'정기교육(2018-2)'!G$5:G$80)</f>
        <v>2</v>
      </c>
      <c r="H47" s="327">
        <f t="shared" si="3"/>
        <v>0</v>
      </c>
      <c r="I47" s="328"/>
    </row>
    <row r="48" spans="2:15" x14ac:dyDescent="0.25">
      <c r="B48" s="347"/>
      <c r="C48" s="337"/>
      <c r="D48" s="232" t="s">
        <v>242</v>
      </c>
      <c r="E48" s="213">
        <f>SUMIF('신규교육(2018)'!$D$6:$D$39,'총괄(신규+정기교육)'!$D48,'신규교육(2018)'!E$6:E$39)+SUMIF('정기교육(2018-1)'!$D$5:$D$80,'총괄(신규+정기교육)'!$D48,'정기교육(2018-1)'!E$5:E$80)+SUMIF('정기교육(2018-2)'!$D$5:$D$80,'총괄(신규+정기교육)'!$D48,'정기교육(2018-2)'!E$5:E$80)</f>
        <v>2</v>
      </c>
      <c r="F48" s="213">
        <f>SUMIF('신규교육(2018)'!$D$6:$D$39,'총괄(신규+정기교육)'!$D48,'신규교육(2018)'!F$6:F$39)+SUMIF('정기교육(2018-1)'!$D$5:$D$80,'총괄(신규+정기교육)'!$D48,'정기교육(2018-1)'!F$5:F$80)+SUMIF('정기교육(2018-2)'!$D$5:$D$80,'총괄(신규+정기교육)'!$D48,'정기교육(2018-2)'!F$5:F$80)</f>
        <v>2</v>
      </c>
      <c r="G48" s="213">
        <f>SUMIF('신규교육(2018)'!$D$6:$D$39,'총괄(신규+정기교육)'!$D48,'신규교육(2018)'!G$6:G$39)+SUMIF('정기교육(2018-1)'!$D$5:$D$80,'총괄(신규+정기교육)'!$D48,'정기교육(2018-1)'!G$5:G$80)+SUMIF('정기교육(2018-2)'!$D$5:$D$80,'총괄(신규+정기교육)'!$D48,'정기교육(2018-2)'!G$5:G$80)</f>
        <v>0</v>
      </c>
      <c r="H48" s="327">
        <f t="shared" si="3"/>
        <v>1</v>
      </c>
      <c r="I48" s="328"/>
    </row>
    <row r="49" spans="2:15" x14ac:dyDescent="0.25">
      <c r="B49" s="347"/>
      <c r="C49" s="232"/>
      <c r="D49" s="233" t="s">
        <v>243</v>
      </c>
      <c r="E49" s="213">
        <f>SUMIF('신규교육(2018)'!$D$6:$D$39,'총괄(신규+정기교육)'!$D49,'신규교육(2018)'!E$6:E$39)+SUMIF('정기교육(2018-1)'!$D$5:$D$80,'총괄(신규+정기교육)'!$D49,'정기교육(2018-1)'!E$5:E$80)+SUMIF('정기교육(2018-2)'!$D$5:$D$80,'총괄(신규+정기교육)'!$D49,'정기교육(2018-2)'!E$5:E$80)</f>
        <v>8</v>
      </c>
      <c r="F49" s="213">
        <f>SUMIF('신규교육(2018)'!$D$6:$D$39,'총괄(신규+정기교육)'!$D49,'신규교육(2018)'!F$6:F$39)+SUMIF('정기교육(2018-1)'!$D$5:$D$80,'총괄(신규+정기교육)'!$D49,'정기교육(2018-1)'!F$5:F$80)+SUMIF('정기교육(2018-2)'!$D$5:$D$80,'총괄(신규+정기교육)'!$D49,'정기교육(2018-2)'!F$5:F$80)</f>
        <v>8</v>
      </c>
      <c r="G49" s="213">
        <f>SUMIF('신규교육(2018)'!$D$6:$D$39,'총괄(신규+정기교육)'!$D49,'신규교육(2018)'!G$6:G$39)+SUMIF('정기교육(2018-1)'!$D$5:$D$80,'총괄(신규+정기교육)'!$D49,'정기교육(2018-1)'!G$5:G$80)+SUMIF('정기교육(2018-2)'!$D$5:$D$80,'총괄(신규+정기교육)'!$D49,'정기교육(2018-2)'!G$5:G$80)</f>
        <v>0</v>
      </c>
      <c r="H49" s="327">
        <f t="shared" si="3"/>
        <v>1</v>
      </c>
      <c r="I49" s="328"/>
    </row>
    <row r="50" spans="2:15" x14ac:dyDescent="0.25">
      <c r="B50" s="347"/>
      <c r="C50" s="232"/>
      <c r="D50" s="233" t="s">
        <v>113</v>
      </c>
      <c r="E50" s="213">
        <f>SUMIF('신규교육(2018)'!$D$6:$D$39,'총괄(신규+정기교육)'!$D50,'신규교육(2018)'!E$6:E$39)+SUMIF('정기교육(2018-1)'!$D$5:$D$80,'총괄(신규+정기교육)'!$D50,'정기교육(2018-1)'!E$5:E$80)+SUMIF('정기교육(2018-2)'!$D$5:$D$80,'총괄(신규+정기교육)'!$D50,'정기교육(2018-2)'!E$5:E$80)</f>
        <v>4</v>
      </c>
      <c r="F50" s="213">
        <f>SUMIF('신규교육(2018)'!$D$6:$D$39,'총괄(신규+정기교육)'!$D50,'신규교육(2018)'!F$6:F$39)+SUMIF('정기교육(2018-1)'!$D$5:$D$80,'총괄(신규+정기교육)'!$D50,'정기교육(2018-1)'!F$5:F$80)+SUMIF('정기교육(2018-2)'!$D$5:$D$80,'총괄(신규+정기교육)'!$D50,'정기교육(2018-2)'!F$5:F$80)</f>
        <v>4</v>
      </c>
      <c r="G50" s="213">
        <f>SUMIF('신규교육(2018)'!$D$6:$D$39,'총괄(신규+정기교육)'!$D50,'신규교육(2018)'!G$6:G$39)+SUMIF('정기교육(2018-1)'!$D$5:$D$80,'총괄(신규+정기교육)'!$D50,'정기교육(2018-1)'!G$5:G$80)+SUMIF('정기교육(2018-2)'!$D$5:$D$80,'총괄(신규+정기교육)'!$D50,'정기교육(2018-2)'!G$5:G$80)</f>
        <v>0</v>
      </c>
      <c r="H50" s="327">
        <f t="shared" si="3"/>
        <v>1</v>
      </c>
      <c r="I50" s="328"/>
    </row>
    <row r="51" spans="2:15" x14ac:dyDescent="0.25">
      <c r="B51" s="347"/>
      <c r="C51" s="232"/>
      <c r="D51" s="233" t="s">
        <v>290</v>
      </c>
      <c r="E51" s="213">
        <f>SUMIF('신규교육(2018)'!$D$6:$D$39,'총괄(신규+정기교육)'!$D51,'신규교육(2018)'!E$6:E$39)+SUMIF('정기교육(2018-1)'!$D$5:$D$80,'총괄(신규+정기교육)'!$D51,'정기교육(2018-1)'!E$5:E$80)+SUMIF('정기교육(2018-2)'!$D$5:$D$80,'총괄(신규+정기교육)'!$D51,'정기교육(2018-2)'!E$5:E$80)</f>
        <v>1</v>
      </c>
      <c r="F51" s="213">
        <f>SUMIF('신규교육(2018)'!$D$6:$D$39,'총괄(신규+정기교육)'!$D51,'신규교육(2018)'!F$6:F$39)+SUMIF('정기교육(2018-1)'!$D$5:$D$80,'총괄(신규+정기교육)'!$D51,'정기교육(2018-1)'!F$5:F$80)+SUMIF('정기교육(2018-2)'!$D$5:$D$80,'총괄(신규+정기교육)'!$D51,'정기교육(2018-2)'!F$5:F$80)</f>
        <v>1</v>
      </c>
      <c r="G51" s="213">
        <f>SUMIF('신규교육(2018)'!$D$6:$D$39,'총괄(신규+정기교육)'!$D51,'신규교육(2018)'!G$6:G$39)+SUMIF('정기교육(2018-1)'!$D$5:$D$80,'총괄(신규+정기교육)'!$D51,'정기교육(2018-1)'!G$5:G$80)+SUMIF('정기교육(2018-2)'!$D$5:$D$80,'총괄(신규+정기교육)'!$D51,'정기교육(2018-2)'!G$5:G$80)</f>
        <v>0</v>
      </c>
      <c r="H51" s="327">
        <f t="shared" si="3"/>
        <v>1</v>
      </c>
      <c r="I51" s="328"/>
    </row>
    <row r="52" spans="2:15" x14ac:dyDescent="0.25">
      <c r="B52" s="347"/>
      <c r="C52" s="335" t="s">
        <v>302</v>
      </c>
      <c r="D52" s="233" t="s">
        <v>305</v>
      </c>
      <c r="E52" s="213">
        <f>SUMIF('신규교육(2018)'!$D$6:$D$39,'총괄(신규+정기교육)'!$D52,'신규교육(2018)'!E$6:E$39)+SUMIF('정기교육(2018-1)'!$D$5:$D$80,'총괄(신규+정기교육)'!$D52,'정기교육(2018-1)'!E$5:E$80)+SUMIF('정기교육(2018-2)'!$D$5:$D$80,'총괄(신규+정기교육)'!$D52,'정기교육(2018-2)'!E$5:E$80)</f>
        <v>497</v>
      </c>
      <c r="F52" s="213">
        <f>SUMIF('신규교육(2018)'!$D$6:$D$39,'총괄(신규+정기교육)'!$D52,'신규교육(2018)'!F$6:F$39)+SUMIF('정기교육(2018-1)'!$D$5:$D$80,'총괄(신규+정기교육)'!$D52,'정기교육(2018-1)'!F$5:F$80)+SUMIF('정기교육(2018-2)'!$D$5:$D$80,'총괄(신규+정기교육)'!$D52,'정기교육(2018-2)'!F$5:F$80)</f>
        <v>277</v>
      </c>
      <c r="G52" s="213">
        <f>SUMIF('신규교육(2018)'!$D$6:$D$39,'총괄(신규+정기교육)'!$D52,'신규교육(2018)'!G$6:G$39)+SUMIF('정기교육(2018-1)'!$D$5:$D$80,'총괄(신규+정기교육)'!$D52,'정기교육(2018-1)'!G$5:G$80)+SUMIF('정기교육(2018-2)'!$D$5:$D$80,'총괄(신규+정기교육)'!$D52,'정기교육(2018-2)'!G$5:G$80)</f>
        <v>220</v>
      </c>
      <c r="H52" s="327">
        <f t="shared" si="3"/>
        <v>0.55734406438631789</v>
      </c>
      <c r="I52" s="328"/>
    </row>
    <row r="53" spans="2:15" ht="16.5" customHeight="1" x14ac:dyDescent="0.25">
      <c r="B53" s="347"/>
      <c r="C53" s="336"/>
      <c r="D53" s="233" t="s">
        <v>269</v>
      </c>
      <c r="E53" s="213">
        <f>SUMIF('신규교육(2018)'!$D$6:$D$39,'총괄(신규+정기교육)'!$D53,'신규교육(2018)'!E$6:E$39)+SUMIF('정기교육(2018-1)'!$D$5:$D$80,'총괄(신규+정기교육)'!$D53,'정기교육(2018-1)'!E$5:E$80)+SUMIF('정기교육(2018-2)'!$D$5:$D$80,'총괄(신규+정기교육)'!$D53,'정기교육(2018-2)'!E$5:E$80)</f>
        <v>187</v>
      </c>
      <c r="F53" s="213">
        <f>SUMIF('신규교육(2018)'!$D$6:$D$39,'총괄(신규+정기교육)'!$D53,'신규교육(2018)'!F$6:F$39)+SUMIF('정기교육(2018-1)'!$D$5:$D$80,'총괄(신규+정기교육)'!$D53,'정기교육(2018-1)'!F$5:F$80)+SUMIF('정기교육(2018-2)'!$D$5:$D$80,'총괄(신규+정기교육)'!$D53,'정기교육(2018-2)'!F$5:F$80)</f>
        <v>81</v>
      </c>
      <c r="G53" s="213">
        <f>SUMIF('신규교육(2018)'!$D$6:$D$39,'총괄(신규+정기교육)'!$D53,'신규교육(2018)'!G$6:G$39)+SUMIF('정기교육(2018-1)'!$D$5:$D$80,'총괄(신규+정기교육)'!$D53,'정기교육(2018-1)'!G$5:G$80)+SUMIF('정기교육(2018-2)'!$D$5:$D$80,'총괄(신규+정기교육)'!$D53,'정기교육(2018-2)'!G$5:G$80)</f>
        <v>106</v>
      </c>
      <c r="H53" s="327">
        <f t="shared" si="3"/>
        <v>0.43315508021390375</v>
      </c>
      <c r="I53" s="328"/>
    </row>
    <row r="54" spans="2:15" ht="17.25" customHeight="1" thickBot="1" x14ac:dyDescent="0.3">
      <c r="B54" s="348"/>
      <c r="C54" s="353"/>
      <c r="D54" s="252" t="s">
        <v>244</v>
      </c>
      <c r="E54" s="213">
        <f>SUMIF('신규교육(2018)'!$D$6:$D$39,'총괄(신규+정기교육)'!$D54,'신규교육(2018)'!E$6:E$39)+SUMIF('정기교육(2018-1)'!$D$5:$D$80,'총괄(신규+정기교육)'!$D54,'정기교육(2018-1)'!E$5:E$80)+SUMIF('정기교육(2018-2)'!$D$5:$D$80,'총괄(신규+정기교육)'!$D54,'정기교육(2018-2)'!E$5:E$80)</f>
        <v>55</v>
      </c>
      <c r="F54" s="213">
        <f>SUMIF('신규교육(2018)'!$D$6:$D$39,'총괄(신규+정기교육)'!$D54,'신규교육(2018)'!F$6:F$39)+SUMIF('정기교육(2018-1)'!$D$5:$D$80,'총괄(신규+정기교육)'!$D54,'정기교육(2018-1)'!F$5:F$80)+SUMIF('정기교육(2018-2)'!$D$5:$D$80,'총괄(신규+정기교육)'!$D54,'정기교육(2018-2)'!F$5:F$80)</f>
        <v>13</v>
      </c>
      <c r="G54" s="213">
        <f>SUMIF('신규교육(2018)'!$D$6:$D$39,'총괄(신규+정기교육)'!$D54,'신규교육(2018)'!G$6:G$39)+SUMIF('정기교육(2018-1)'!$D$5:$D$80,'총괄(신규+정기교육)'!$D54,'정기교육(2018-1)'!G$5:G$80)+SUMIF('정기교육(2018-2)'!$D$5:$D$80,'총괄(신규+정기교육)'!$D54,'정기교육(2018-2)'!G$5:G$80)</f>
        <v>42</v>
      </c>
      <c r="H54" s="384">
        <f t="shared" si="3"/>
        <v>0.23636363636363636</v>
      </c>
      <c r="I54" s="385"/>
    </row>
    <row r="55" spans="2:15" ht="16.5" thickBot="1" x14ac:dyDescent="0.3">
      <c r="B55" s="262"/>
      <c r="C55" s="263"/>
      <c r="D55" s="264" t="s">
        <v>264</v>
      </c>
      <c r="E55" s="318">
        <f>SUM(E5:E54)</f>
        <v>11262</v>
      </c>
      <c r="F55" s="318">
        <f t="shared" ref="F55:G55" si="4">SUM(F5:F54)</f>
        <v>6786</v>
      </c>
      <c r="G55" s="318">
        <f t="shared" si="4"/>
        <v>4476</v>
      </c>
      <c r="H55" s="386">
        <f>F55/E55</f>
        <v>0.60255727224294087</v>
      </c>
      <c r="I55" s="387"/>
    </row>
    <row r="56" spans="2:15" x14ac:dyDescent="0.25">
      <c r="B56" s="388" t="s">
        <v>115</v>
      </c>
      <c r="C56" s="395" t="s">
        <v>116</v>
      </c>
      <c r="D56" s="234" t="s">
        <v>245</v>
      </c>
      <c r="E56" s="319">
        <f>SUMIF('신규교육(2018)'!$D$6:$D$39,'총괄(신규+정기교육)'!$D56,'신규교육(2018)'!E$6:E$39)+SUMIF('정기교육(2018-1)'!$D$5:$D$80,'총괄(신규+정기교육)'!$D56,'정기교육(2018-1)'!E$5:E$80)+SUMIF('정기교육(2018-2)'!$D$5:$D$80,'총괄(신규+정기교육)'!$D56,'정기교육(2018-2)'!E$5:E$80)</f>
        <v>511</v>
      </c>
      <c r="F56" s="319">
        <f>SUMIF('신규교육(2018)'!$D$6:$D$39,'총괄(신규+정기교육)'!$D56,'신규교육(2018)'!F$6:F$39)+SUMIF('정기교육(2018-1)'!$D$5:$D$80,'총괄(신규+정기교육)'!$D56,'정기교육(2018-1)'!F$5:F$80)+SUMIF('정기교육(2018-2)'!$D$5:$D$80,'총괄(신규+정기교육)'!$D56,'정기교육(2018-2)'!F$5:F$80)</f>
        <v>496</v>
      </c>
      <c r="G56" s="319">
        <f>SUMIF('신규교육(2018)'!$D$6:$D$39,'총괄(신규+정기교육)'!$D56,'신규교육(2018)'!G$6:G$39)+SUMIF('정기교육(2018-1)'!$D$5:$D$80,'총괄(신규+정기교육)'!$D56,'정기교육(2018-1)'!G$5:G$80)+SUMIF('정기교육(2018-2)'!$D$5:$D$80,'총괄(신규+정기교육)'!$D56,'정기교육(2018-2)'!G$5:G$80)</f>
        <v>15</v>
      </c>
      <c r="H56" s="293">
        <f t="shared" ref="H56:H66" si="5">F56/E56</f>
        <v>0.97064579256360073</v>
      </c>
      <c r="I56" s="397">
        <f>SUM(F56:F64)/SUM(E56:E64)</f>
        <v>0.91721854304635764</v>
      </c>
    </row>
    <row r="57" spans="2:15" x14ac:dyDescent="0.25">
      <c r="B57" s="389"/>
      <c r="C57" s="396"/>
      <c r="D57" s="243" t="s">
        <v>117</v>
      </c>
      <c r="E57" s="320">
        <f>SUMIF('신규교육(2018)'!$D$6:$D$39,'총괄(신규+정기교육)'!$D57,'신규교육(2018)'!E$6:E$39)+SUMIF('정기교육(2018-1)'!$D$5:$D$80,'총괄(신규+정기교육)'!$D57,'정기교육(2018-1)'!E$5:E$80)+SUMIF('정기교육(2018-2)'!$D$5:$D$80,'총괄(신규+정기교육)'!$D57,'정기교육(2018-2)'!E$5:E$80)</f>
        <v>224</v>
      </c>
      <c r="F57" s="320">
        <f>SUMIF('신규교육(2018)'!$D$6:$D$39,'총괄(신규+정기교육)'!$D57,'신규교육(2018)'!F$6:F$39)+SUMIF('정기교육(2018-1)'!$D$5:$D$80,'총괄(신규+정기교육)'!$D57,'정기교육(2018-1)'!F$5:F$80)+SUMIF('정기교육(2018-2)'!$D$5:$D$80,'총괄(신규+정기교육)'!$D57,'정기교육(2018-2)'!F$5:F$80)</f>
        <v>213</v>
      </c>
      <c r="G57" s="319">
        <f>SUMIF('신규교육(2018)'!$D$6:$D$39,'총괄(신규+정기교육)'!$D57,'신규교육(2018)'!G$6:G$39)+SUMIF('정기교육(2018-1)'!$D$5:$D$80,'총괄(신규+정기교육)'!$D57,'정기교육(2018-1)'!G$5:G$80)+SUMIF('정기교육(2018-2)'!$D$5:$D$80,'총괄(신규+정기교육)'!$D57,'정기교육(2018-2)'!G$5:G$80)</f>
        <v>11</v>
      </c>
      <c r="H57" s="293">
        <f t="shared" si="5"/>
        <v>0.9508928571428571</v>
      </c>
      <c r="I57" s="398"/>
    </row>
    <row r="58" spans="2:15" x14ac:dyDescent="0.25">
      <c r="B58" s="389"/>
      <c r="C58" s="396"/>
      <c r="D58" s="60" t="s">
        <v>246</v>
      </c>
      <c r="E58" s="319">
        <f>SUMIF('신규교육(2018)'!$D$6:$D$39,'총괄(신규+정기교육)'!$D58,'신규교육(2018)'!E$6:E$39)+SUMIF('정기교육(2018-1)'!$D$5:$D$80,'총괄(신규+정기교육)'!$D58,'정기교육(2018-1)'!E$5:E$80)+SUMIF('정기교육(2018-2)'!$D$5:$D$80,'총괄(신규+정기교육)'!$D58,'정기교육(2018-2)'!E$5:E$80)</f>
        <v>196</v>
      </c>
      <c r="F58" s="319">
        <f>SUMIF('신규교육(2018)'!$D$6:$D$39,'총괄(신규+정기교육)'!$D58,'신규교육(2018)'!F$6:F$39)+SUMIF('정기교육(2018-1)'!$D$5:$D$80,'총괄(신규+정기교육)'!$D58,'정기교육(2018-1)'!F$5:F$80)+SUMIF('정기교육(2018-2)'!$D$5:$D$80,'총괄(신규+정기교육)'!$D58,'정기교육(2018-2)'!F$5:F$80)</f>
        <v>187</v>
      </c>
      <c r="G58" s="319">
        <f>SUMIF('신규교육(2018)'!$D$6:$D$39,'총괄(신규+정기교육)'!$D58,'신규교육(2018)'!G$6:G$39)+SUMIF('정기교육(2018-1)'!$D$5:$D$80,'총괄(신규+정기교육)'!$D58,'정기교육(2018-1)'!G$5:G$80)+SUMIF('정기교육(2018-2)'!$D$5:$D$80,'총괄(신규+정기교육)'!$D58,'정기교육(2018-2)'!G$5:G$80)</f>
        <v>9</v>
      </c>
      <c r="H58" s="293">
        <f t="shared" si="5"/>
        <v>0.95408163265306123</v>
      </c>
      <c r="I58" s="398"/>
    </row>
    <row r="59" spans="2:15" x14ac:dyDescent="0.25">
      <c r="B59" s="389"/>
      <c r="C59" s="396"/>
      <c r="D59" s="60" t="s">
        <v>247</v>
      </c>
      <c r="E59" s="319">
        <f>SUMIF('신규교육(2018)'!$D$6:$D$39,'총괄(신규+정기교육)'!$D59,'신규교육(2018)'!E$6:E$39)+SUMIF('정기교육(2018-1)'!$D$5:$D$80,'총괄(신규+정기교육)'!$D59,'정기교육(2018-1)'!E$5:E$80)+SUMIF('정기교육(2018-2)'!$D$5:$D$80,'총괄(신규+정기교육)'!$D59,'정기교육(2018-2)'!E$5:E$80)</f>
        <v>144</v>
      </c>
      <c r="F59" s="319">
        <f>SUMIF('신규교육(2018)'!$D$6:$D$39,'총괄(신규+정기교육)'!$D59,'신규교육(2018)'!F$6:F$39)+SUMIF('정기교육(2018-1)'!$D$5:$D$80,'총괄(신규+정기교육)'!$D59,'정기교육(2018-1)'!F$5:F$80)+SUMIF('정기교육(2018-2)'!$D$5:$D$80,'총괄(신규+정기교육)'!$D59,'정기교육(2018-2)'!F$5:F$80)</f>
        <v>134</v>
      </c>
      <c r="G59" s="319">
        <f>SUMIF('신규교육(2018)'!$D$6:$D$39,'총괄(신규+정기교육)'!$D59,'신규교육(2018)'!G$6:G$39)+SUMIF('정기교육(2018-1)'!$D$5:$D$80,'총괄(신규+정기교육)'!$D59,'정기교육(2018-1)'!G$5:G$80)+SUMIF('정기교육(2018-2)'!$D$5:$D$80,'총괄(신규+정기교육)'!$D59,'정기교육(2018-2)'!G$5:G$80)</f>
        <v>10</v>
      </c>
      <c r="H59" s="293">
        <f t="shared" si="5"/>
        <v>0.93055555555555558</v>
      </c>
      <c r="I59" s="398"/>
    </row>
    <row r="60" spans="2:15" x14ac:dyDescent="0.25">
      <c r="B60" s="389"/>
      <c r="C60" s="396"/>
      <c r="D60" s="60" t="s">
        <v>248</v>
      </c>
      <c r="E60" s="319">
        <f>SUMIF('신규교육(2018)'!$D$6:$D$39,'총괄(신규+정기교육)'!$D60,'신규교육(2018)'!E$6:E$39)+SUMIF('정기교육(2018-1)'!$D$5:$D$80,'총괄(신규+정기교육)'!$D60,'정기교육(2018-1)'!E$5:E$80)+SUMIF('정기교육(2018-2)'!$D$5:$D$80,'총괄(신규+정기교육)'!$D60,'정기교육(2018-2)'!E$5:E$80)</f>
        <v>131</v>
      </c>
      <c r="F60" s="319">
        <f>SUMIF('신규교육(2018)'!$D$6:$D$39,'총괄(신규+정기교육)'!$D60,'신규교육(2018)'!F$6:F$39)+SUMIF('정기교육(2018-1)'!$D$5:$D$80,'총괄(신규+정기교육)'!$D60,'정기교육(2018-1)'!F$5:F$80)+SUMIF('정기교육(2018-2)'!$D$5:$D$80,'총괄(신규+정기교육)'!$D60,'정기교육(2018-2)'!F$5:F$80)</f>
        <v>127</v>
      </c>
      <c r="G60" s="319">
        <f>SUMIF('신규교육(2018)'!$D$6:$D$39,'총괄(신규+정기교육)'!$D60,'신규교육(2018)'!G$6:G$39)+SUMIF('정기교육(2018-1)'!$D$5:$D$80,'총괄(신규+정기교육)'!$D60,'정기교육(2018-1)'!G$5:G$80)+SUMIF('정기교육(2018-2)'!$D$5:$D$80,'총괄(신규+정기교육)'!$D60,'정기교육(2018-2)'!G$5:G$80)</f>
        <v>4</v>
      </c>
      <c r="H60" s="293">
        <f t="shared" si="5"/>
        <v>0.96946564885496178</v>
      </c>
      <c r="I60" s="398"/>
    </row>
    <row r="61" spans="2:15" x14ac:dyDescent="0.25">
      <c r="B61" s="389"/>
      <c r="C61" s="396"/>
      <c r="D61" s="235" t="s">
        <v>249</v>
      </c>
      <c r="E61" s="319">
        <f>SUMIF('신규교육(2018)'!$D$6:$D$39,'총괄(신규+정기교육)'!$D61,'신규교육(2018)'!E$6:E$39)+SUMIF('정기교육(2018-1)'!$D$5:$D$80,'총괄(신규+정기교육)'!$D61,'정기교육(2018-1)'!E$5:E$80)+SUMIF('정기교육(2018-2)'!$D$5:$D$80,'총괄(신규+정기교육)'!$D61,'정기교육(2018-2)'!E$5:E$80)</f>
        <v>368</v>
      </c>
      <c r="F61" s="319">
        <f>SUMIF('신규교육(2018)'!$D$6:$D$39,'총괄(신규+정기교육)'!$D61,'신규교육(2018)'!F$6:F$39)+SUMIF('정기교육(2018-1)'!$D$5:$D$80,'총괄(신규+정기교육)'!$D61,'정기교육(2018-1)'!F$5:F$80)+SUMIF('정기교육(2018-2)'!$D$5:$D$80,'총괄(신규+정기교육)'!$D61,'정기교육(2018-2)'!F$5:F$80)</f>
        <v>365</v>
      </c>
      <c r="G61" s="319">
        <f>SUMIF('신규교육(2018)'!$D$6:$D$39,'총괄(신규+정기교육)'!$D61,'신규교육(2018)'!G$6:G$39)+SUMIF('정기교육(2018-1)'!$D$5:$D$80,'총괄(신규+정기교육)'!$D61,'정기교육(2018-1)'!G$5:G$80)+SUMIF('정기교육(2018-2)'!$D$5:$D$80,'총괄(신규+정기교육)'!$D61,'정기교육(2018-2)'!G$5:G$80)</f>
        <v>3</v>
      </c>
      <c r="H61" s="293">
        <f t="shared" si="5"/>
        <v>0.99184782608695654</v>
      </c>
      <c r="I61" s="398"/>
    </row>
    <row r="62" spans="2:15" x14ac:dyDescent="0.25">
      <c r="B62" s="389"/>
      <c r="C62" s="396"/>
      <c r="D62" s="235" t="s">
        <v>250</v>
      </c>
      <c r="E62" s="319">
        <f>SUMIF('신규교육(2018)'!$D$6:$D$39,'총괄(신규+정기교육)'!$D62,'신규교육(2018)'!E$6:E$39)+SUMIF('정기교육(2018-1)'!$D$5:$D$80,'총괄(신규+정기교육)'!$D62,'정기교육(2018-1)'!E$5:E$80)+SUMIF('정기교육(2018-2)'!$D$5:$D$80,'총괄(신규+정기교육)'!$D62,'정기교육(2018-2)'!E$5:E$80)</f>
        <v>290</v>
      </c>
      <c r="F62" s="319">
        <f>SUMIF('신규교육(2018)'!$D$6:$D$39,'총괄(신규+정기교육)'!$D62,'신규교육(2018)'!F$6:F$39)+SUMIF('정기교육(2018-1)'!$D$5:$D$80,'총괄(신규+정기교육)'!$D62,'정기교육(2018-1)'!F$5:F$80)+SUMIF('정기교육(2018-2)'!$D$5:$D$80,'총괄(신규+정기교육)'!$D62,'정기교육(2018-2)'!F$5:F$80)</f>
        <v>290</v>
      </c>
      <c r="G62" s="319">
        <f>SUMIF('신규교육(2018)'!$D$6:$D$39,'총괄(신규+정기교육)'!$D62,'신규교육(2018)'!G$6:G$39)+SUMIF('정기교육(2018-1)'!$D$5:$D$80,'총괄(신규+정기교육)'!$D62,'정기교육(2018-1)'!G$5:G$80)+SUMIF('정기교육(2018-2)'!$D$5:$D$80,'총괄(신규+정기교육)'!$D62,'정기교육(2018-2)'!G$5:G$80)</f>
        <v>0</v>
      </c>
      <c r="H62" s="293">
        <f t="shared" si="5"/>
        <v>1</v>
      </c>
      <c r="I62" s="398"/>
    </row>
    <row r="63" spans="2:15" x14ac:dyDescent="0.25">
      <c r="B63" s="389"/>
      <c r="C63" s="396"/>
      <c r="D63" s="235" t="s">
        <v>251</v>
      </c>
      <c r="E63" s="319">
        <f>SUMIF('신규교육(2018)'!$D$6:$D$39,'총괄(신규+정기교육)'!$D63,'신규교육(2018)'!E$6:E$39)+SUMIF('정기교육(2018-1)'!$D$5:$D$80,'총괄(신규+정기교육)'!$D63,'정기교육(2018-1)'!E$5:E$80)+SUMIF('정기교육(2018-2)'!$D$5:$D$80,'총괄(신규+정기교육)'!$D63,'정기교육(2018-2)'!E$5:E$80)</f>
        <v>138</v>
      </c>
      <c r="F63" s="319">
        <f>SUMIF('신규교육(2018)'!$D$6:$D$39,'총괄(신규+정기교육)'!$D63,'신규교육(2018)'!F$6:F$39)+SUMIF('정기교육(2018-1)'!$D$5:$D$80,'총괄(신규+정기교육)'!$D63,'정기교육(2018-1)'!F$5:F$80)+SUMIF('정기교육(2018-2)'!$D$5:$D$80,'총괄(신규+정기교육)'!$D63,'정기교육(2018-2)'!F$5:F$80)</f>
        <v>123</v>
      </c>
      <c r="G63" s="319">
        <f>SUMIF('신규교육(2018)'!$D$6:$D$39,'총괄(신규+정기교육)'!$D63,'신규교육(2018)'!G$6:G$39)+SUMIF('정기교육(2018-1)'!$D$5:$D$80,'총괄(신규+정기교육)'!$D63,'정기교육(2018-1)'!G$5:G$80)+SUMIF('정기교육(2018-2)'!$D$5:$D$80,'총괄(신규+정기교육)'!$D63,'정기교육(2018-2)'!G$5:G$80)</f>
        <v>15</v>
      </c>
      <c r="H63" s="293">
        <f t="shared" si="5"/>
        <v>0.89130434782608692</v>
      </c>
      <c r="I63" s="398"/>
      <c r="O63" s="61"/>
    </row>
    <row r="64" spans="2:15" x14ac:dyDescent="0.25">
      <c r="B64" s="389"/>
      <c r="C64" s="394"/>
      <c r="D64" s="235" t="s">
        <v>252</v>
      </c>
      <c r="E64" s="319">
        <f>SUMIF('신규교육(2018)'!$D$6:$D$39,'총괄(신규+정기교육)'!$D64,'신규교육(2018)'!E$6:E$39)+SUMIF('정기교육(2018-1)'!$D$5:$D$80,'총괄(신규+정기교육)'!$D64,'정기교육(2018-1)'!E$5:E$80)+SUMIF('정기교육(2018-2)'!$D$5:$D$80,'총괄(신규+정기교육)'!$D64,'정기교육(2018-2)'!E$5:E$80)</f>
        <v>112</v>
      </c>
      <c r="F64" s="319">
        <f>SUMIF('신규교육(2018)'!$D$6:$D$39,'총괄(신규+정기교육)'!$D64,'신규교육(2018)'!F$6:F$39)+SUMIF('정기교육(2018-1)'!$D$5:$D$80,'총괄(신규+정기교육)'!$D64,'정기교육(2018-1)'!F$5:F$80)+SUMIF('정기교육(2018-2)'!$D$5:$D$80,'총괄(신규+정기교육)'!$D64,'정기교육(2018-2)'!F$5:F$80)</f>
        <v>4</v>
      </c>
      <c r="G64" s="319">
        <f>SUMIF('신규교육(2018)'!$D$6:$D$39,'총괄(신규+정기교육)'!$D64,'신규교육(2018)'!G$6:G$39)+SUMIF('정기교육(2018-1)'!$D$5:$D$80,'총괄(신규+정기교육)'!$D64,'정기교육(2018-1)'!G$5:G$80)+SUMIF('정기교육(2018-2)'!$D$5:$D$80,'총괄(신규+정기교육)'!$D64,'정기교육(2018-2)'!G$5:G$80)</f>
        <v>108</v>
      </c>
      <c r="H64" s="293">
        <f t="shared" si="5"/>
        <v>3.5714285714285712E-2</v>
      </c>
      <c r="I64" s="399"/>
    </row>
    <row r="65" spans="2:16" x14ac:dyDescent="0.25">
      <c r="B65" s="389"/>
      <c r="C65" s="306"/>
      <c r="D65" s="307" t="s">
        <v>253</v>
      </c>
      <c r="E65" s="319">
        <f>SUMIF('신규교육(2018)'!$D$6:$D$39,'총괄(신규+정기교육)'!$D65,'신규교육(2018)'!E$6:E$39)+SUMIF('정기교육(2018-1)'!$D$5:$D$80,'총괄(신규+정기교육)'!$D65,'정기교육(2018-1)'!E$5:E$80)+SUMIF('정기교육(2018-2)'!$D$5:$D$80,'총괄(신규+정기교육)'!$D65,'정기교육(2018-2)'!E$5:E$80)</f>
        <v>2</v>
      </c>
      <c r="F65" s="319">
        <f>SUMIF('신규교육(2018)'!$D$6:$D$39,'총괄(신규+정기교육)'!$D65,'신규교육(2018)'!F$6:F$39)+SUMIF('정기교육(2018-1)'!$D$5:$D$80,'총괄(신규+정기교육)'!$D65,'정기교육(2018-1)'!F$5:F$80)+SUMIF('정기교육(2018-2)'!$D$5:$D$80,'총괄(신규+정기교육)'!$D65,'정기교육(2018-2)'!F$5:F$80)</f>
        <v>2</v>
      </c>
      <c r="G65" s="319">
        <f>SUMIF('신규교육(2018)'!$D$6:$D$39,'총괄(신규+정기교육)'!$D65,'신규교육(2018)'!G$6:G$39)+SUMIF('정기교육(2018-1)'!$D$5:$D$80,'총괄(신규+정기교육)'!$D65,'정기교육(2018-1)'!G$5:G$80)+SUMIF('정기교육(2018-2)'!$D$5:$D$80,'총괄(신규+정기교육)'!$D65,'정기교육(2018-2)'!G$5:G$80)</f>
        <v>0</v>
      </c>
      <c r="H65" s="400">
        <f t="shared" si="5"/>
        <v>1</v>
      </c>
      <c r="I65" s="401"/>
    </row>
    <row r="66" spans="2:16" x14ac:dyDescent="0.25">
      <c r="B66" s="389"/>
      <c r="C66" s="393" t="s">
        <v>303</v>
      </c>
      <c r="D66" s="236" t="s">
        <v>270</v>
      </c>
      <c r="E66" s="321">
        <f>SUMIF('신규교육(2018)'!$D$6:$D$39,'총괄(신규+정기교육)'!$D66,'신규교육(2018)'!E$6:E$39)+SUMIF('정기교육(2018-1)'!$D$5:$D$80,'총괄(신규+정기교육)'!$D66,'정기교육(2018-1)'!E$5:E$80)+SUMIF('정기교육(2018-2)'!$D$5:$D$80,'총괄(신규+정기교육)'!$D66,'정기교육(2018-2)'!E$5:E$80)</f>
        <v>75</v>
      </c>
      <c r="F66" s="321">
        <f>SUMIF('신규교육(2018)'!$D$6:$D$39,'총괄(신규+정기교육)'!$D66,'신규교육(2018)'!F$6:F$39)+SUMIF('정기교육(2018-1)'!$D$5:$D$80,'총괄(신규+정기교육)'!$D66,'정기교육(2018-1)'!F$5:F$80)+SUMIF('정기교육(2018-2)'!$D$5:$D$80,'총괄(신규+정기교육)'!$D66,'정기교육(2018-2)'!F$5:F$80)</f>
        <v>47</v>
      </c>
      <c r="G66" s="319">
        <f>SUMIF('신규교육(2018)'!$D$6:$D$39,'총괄(신규+정기교육)'!$D66,'신규교육(2018)'!G$6:G$39)+SUMIF('정기교육(2018-1)'!$D$5:$D$80,'총괄(신규+정기교육)'!$D66,'정기교육(2018-1)'!G$5:G$80)+SUMIF('정기교육(2018-2)'!$D$5:$D$80,'총괄(신규+정기교육)'!$D66,'정기교육(2018-2)'!G$5:G$80)</f>
        <v>28</v>
      </c>
      <c r="H66" s="391">
        <f t="shared" si="5"/>
        <v>0.62666666666666671</v>
      </c>
      <c r="I66" s="392"/>
    </row>
    <row r="67" spans="2:16" x14ac:dyDescent="0.25">
      <c r="B67" s="389"/>
      <c r="C67" s="394"/>
      <c r="D67" s="236" t="s">
        <v>271</v>
      </c>
      <c r="E67" s="321">
        <f>SUMIF('신규교육(2018)'!$D$6:$D$39,'총괄(신규+정기교육)'!$D67,'신규교육(2018)'!E$6:E$39)+SUMIF('정기교육(2018-1)'!$D$5:$D$80,'총괄(신규+정기교육)'!$D67,'정기교육(2018-1)'!E$5:E$80)+SUMIF('정기교육(2018-2)'!$D$5:$D$80,'총괄(신규+정기교육)'!$D67,'정기교육(2018-2)'!E$5:E$80)</f>
        <v>37</v>
      </c>
      <c r="F67" s="321">
        <f>SUMIF('신규교육(2018)'!$D$6:$D$39,'총괄(신규+정기교육)'!$D67,'신규교육(2018)'!F$6:F$39)+SUMIF('정기교육(2018-1)'!$D$5:$D$80,'총괄(신규+정기교육)'!$D67,'정기교육(2018-1)'!F$5:F$80)+SUMIF('정기교육(2018-2)'!$D$5:$D$80,'총괄(신규+정기교육)'!$D67,'정기교육(2018-2)'!F$5:F$80)</f>
        <v>5</v>
      </c>
      <c r="G67" s="319">
        <f>SUMIF('신규교육(2018)'!$D$6:$D$39,'총괄(신규+정기교육)'!$D67,'신규교육(2018)'!G$6:G$39)+SUMIF('정기교육(2018-1)'!$D$5:$D$80,'총괄(신규+정기교육)'!$D67,'정기교육(2018-1)'!G$5:G$80)+SUMIF('정기교육(2018-2)'!$D$5:$D$80,'총괄(신규+정기교육)'!$D67,'정기교육(2018-2)'!G$5:G$80)</f>
        <v>32</v>
      </c>
      <c r="H67" s="391">
        <f t="shared" ref="H67:H69" si="6">F67/E67</f>
        <v>0.13513513513513514</v>
      </c>
      <c r="I67" s="392"/>
    </row>
    <row r="68" spans="2:16" x14ac:dyDescent="0.25">
      <c r="B68" s="389"/>
      <c r="C68" s="417" t="s">
        <v>254</v>
      </c>
      <c r="D68" s="235" t="s">
        <v>255</v>
      </c>
      <c r="E68" s="319">
        <f>SUMIF('신규교육(2018)'!$D$6:$D$39,'총괄(신규+정기교육)'!$D68,'신규교육(2018)'!E$6:E$39)+SUMIF('정기교육(2018-1)'!$D$5:$D$80,'총괄(신규+정기교육)'!$D68,'정기교육(2018-1)'!E$5:E$80)+SUMIF('정기교육(2018-2)'!$D$5:$D$80,'총괄(신규+정기교육)'!$D68,'정기교육(2018-2)'!E$5:E$80)</f>
        <v>4</v>
      </c>
      <c r="F68" s="319">
        <f>SUMIF('신규교육(2018)'!$D$6:$D$39,'총괄(신규+정기교육)'!$D68,'신규교육(2018)'!F$6:F$39)+SUMIF('정기교육(2018-1)'!$D$5:$D$80,'총괄(신규+정기교육)'!$D68,'정기교육(2018-1)'!F$5:F$80)+SUMIF('정기교육(2018-2)'!$D$5:$D$80,'총괄(신규+정기교육)'!$D68,'정기교육(2018-2)'!F$5:F$80)</f>
        <v>1</v>
      </c>
      <c r="G68" s="319">
        <f>SUMIF('신규교육(2018)'!$D$6:$D$39,'총괄(신규+정기교육)'!$D68,'신규교육(2018)'!G$6:G$39)+SUMIF('정기교육(2018-1)'!$D$5:$D$80,'총괄(신규+정기교육)'!$D68,'정기교육(2018-1)'!G$5:G$80)+SUMIF('정기교육(2018-2)'!$D$5:$D$80,'총괄(신규+정기교육)'!$D68,'정기교육(2018-2)'!G$5:G$80)</f>
        <v>3</v>
      </c>
      <c r="H68" s="391">
        <f t="shared" si="6"/>
        <v>0.25</v>
      </c>
      <c r="I68" s="392"/>
    </row>
    <row r="69" spans="2:16" ht="15.75" thickBot="1" x14ac:dyDescent="0.3">
      <c r="B69" s="390"/>
      <c r="C69" s="418"/>
      <c r="D69" s="237" t="s">
        <v>294</v>
      </c>
      <c r="E69" s="322">
        <f>SUMIF('신규교육(2018)'!$D$6:$D$39,'총괄(신규+정기교육)'!$D69,'신규교육(2018)'!E$6:E$39)+SUMIF('정기교육(2018-1)'!$D$5:$D$80,'총괄(신규+정기교육)'!$D69,'정기교육(2018-1)'!E$5:E$80)+SUMIF('정기교육(2018-2)'!$D$5:$D$80,'총괄(신규+정기교육)'!$D69,'정기교육(2018-2)'!E$5:E$80)</f>
        <v>9</v>
      </c>
      <c r="F69" s="322">
        <f>SUMIF('신규교육(2018)'!$D$6:$D$39,'총괄(신규+정기교육)'!$D69,'신규교육(2018)'!F$6:F$39)+SUMIF('정기교육(2018-1)'!$D$5:$D$80,'총괄(신규+정기교육)'!$D69,'정기교육(2018-1)'!F$5:F$80)+SUMIF('정기교육(2018-2)'!$D$5:$D$80,'총괄(신규+정기교육)'!$D69,'정기교육(2018-2)'!F$5:F$80)</f>
        <v>9</v>
      </c>
      <c r="G69" s="322">
        <f>SUMIF('신규교육(2018)'!$D$6:$D$39,'총괄(신규+정기교육)'!$D69,'신규교육(2018)'!G$6:G$39)+SUMIF('정기교육(2018-1)'!$D$5:$D$80,'총괄(신규+정기교육)'!$D69,'정기교육(2018-1)'!G$5:G$80)+SUMIF('정기교육(2018-2)'!$D$5:$D$80,'총괄(신규+정기교육)'!$D69,'정기교육(2018-2)'!G$5:G$80)</f>
        <v>0</v>
      </c>
      <c r="H69" s="391">
        <f t="shared" si="6"/>
        <v>1</v>
      </c>
      <c r="I69" s="392"/>
    </row>
    <row r="70" spans="2:16" ht="16.5" thickBot="1" x14ac:dyDescent="0.3">
      <c r="B70" s="265"/>
      <c r="C70" s="266"/>
      <c r="D70" s="267" t="s">
        <v>265</v>
      </c>
      <c r="E70" s="323">
        <f>SUM(E56:E69)</f>
        <v>2241</v>
      </c>
      <c r="F70" s="323">
        <f t="shared" ref="F70:G70" si="7">SUM(F56:F69)</f>
        <v>2003</v>
      </c>
      <c r="G70" s="323">
        <f t="shared" si="7"/>
        <v>238</v>
      </c>
      <c r="H70" s="419">
        <f>F70/E70</f>
        <v>0.89379741186970108</v>
      </c>
      <c r="I70" s="420"/>
    </row>
    <row r="71" spans="2:16" x14ac:dyDescent="0.25">
      <c r="B71" s="402" t="s">
        <v>121</v>
      </c>
      <c r="C71" s="405" t="s">
        <v>256</v>
      </c>
      <c r="D71" s="244" t="s">
        <v>291</v>
      </c>
      <c r="E71" s="324">
        <f>SUMIF('신규교육(2018)'!$D$6:$D$39,'총괄(신규+정기교육)'!$D71,'신규교육(2018)'!E$6:E$39)+SUMIF('정기교육(2018-1)'!$D$5:$D$80,'총괄(신규+정기교육)'!$D71,'정기교육(2018-1)'!E$5:E$80)+SUMIF('정기교육(2018-2)'!$D$5:$D$80,'총괄(신규+정기교육)'!$D71,'정기교육(2018-2)'!E$5:E$80)</f>
        <v>144</v>
      </c>
      <c r="F71" s="324">
        <f>SUMIF('신규교육(2018)'!$D$6:$D$39,'총괄(신규+정기교육)'!$D71,'신규교육(2018)'!F$6:F$39)+SUMIF('정기교육(2018-1)'!$D$5:$D$80,'총괄(신규+정기교육)'!$D71,'정기교육(2018-1)'!F$5:F$80)+SUMIF('정기교육(2018-2)'!$D$5:$D$80,'총괄(신규+정기교육)'!$D71,'정기교육(2018-2)'!F$5:F$80)</f>
        <v>134</v>
      </c>
      <c r="G71" s="324">
        <f>SUMIF('신규교육(2018)'!$D$6:$D$39,'총괄(신규+정기교육)'!$D71,'신규교육(2018)'!G$6:G$39)+SUMIF('정기교육(2018-1)'!$D$5:$D$80,'총괄(신규+정기교육)'!$D71,'정기교육(2018-1)'!G$5:G$80)+SUMIF('정기교육(2018-2)'!$D$5:$D$80,'총괄(신규+정기교육)'!$D71,'정기교육(2018-2)'!G$5:G$80)</f>
        <v>10</v>
      </c>
      <c r="H71" s="294">
        <f t="shared" ref="H71:H78" si="8">F71/E71</f>
        <v>0.93055555555555558</v>
      </c>
      <c r="I71" s="407">
        <f>SUM(F71:F77)/SUM(E71:E77)</f>
        <v>0.7385074626865672</v>
      </c>
    </row>
    <row r="72" spans="2:16" x14ac:dyDescent="0.25">
      <c r="B72" s="403"/>
      <c r="C72" s="406"/>
      <c r="D72" s="62" t="s">
        <v>257</v>
      </c>
      <c r="E72" s="325">
        <f>SUMIF('신규교육(2018)'!$D$6:$D$39,'총괄(신규+정기교육)'!$D72,'신규교육(2018)'!E$6:E$39)+SUMIF('정기교육(2018-1)'!$D$5:$D$80,'총괄(신규+정기교육)'!$D72,'정기교육(2018-1)'!E$5:E$80)+SUMIF('정기교육(2018-2)'!$D$5:$D$80,'총괄(신규+정기교육)'!$D72,'정기교육(2018-2)'!E$5:E$80)</f>
        <v>187</v>
      </c>
      <c r="F72" s="325">
        <f>SUMIF('신규교육(2018)'!$D$6:$D$39,'총괄(신규+정기교육)'!$D72,'신규교육(2018)'!F$6:F$39)+SUMIF('정기교육(2018-1)'!$D$5:$D$80,'총괄(신규+정기교육)'!$D72,'정기교육(2018-1)'!F$5:F$80)+SUMIF('정기교육(2018-2)'!$D$5:$D$80,'총괄(신규+정기교육)'!$D72,'정기교육(2018-2)'!F$5:F$80)</f>
        <v>157</v>
      </c>
      <c r="G72" s="326">
        <f>SUMIF('신규교육(2018)'!$D$6:$D$39,'총괄(신규+정기교육)'!$D72,'신규교육(2018)'!G$6:G$39)+SUMIF('정기교육(2018-1)'!$D$5:$D$80,'총괄(신규+정기교육)'!$D72,'정기교육(2018-1)'!G$5:G$80)+SUMIF('정기교육(2018-2)'!$D$5:$D$80,'총괄(신규+정기교육)'!$D72,'정기교육(2018-2)'!G$5:G$80)</f>
        <v>30</v>
      </c>
      <c r="H72" s="294">
        <f t="shared" si="8"/>
        <v>0.83957219251336901</v>
      </c>
      <c r="I72" s="408"/>
    </row>
    <row r="73" spans="2:16" x14ac:dyDescent="0.25">
      <c r="B73" s="403"/>
      <c r="C73" s="406"/>
      <c r="D73" s="245" t="s">
        <v>258</v>
      </c>
      <c r="E73" s="325">
        <f>SUMIF('신규교육(2018)'!$D$6:$D$39,'총괄(신규+정기교육)'!$D73,'신규교육(2018)'!E$6:E$39)+SUMIF('정기교육(2018-1)'!$D$5:$D$80,'총괄(신규+정기교육)'!$D73,'정기교육(2018-1)'!E$5:E$80)+SUMIF('정기교육(2018-2)'!$D$5:$D$80,'총괄(신규+정기교육)'!$D73,'정기교육(2018-2)'!E$5:E$80)</f>
        <v>348</v>
      </c>
      <c r="F73" s="325">
        <f>SUMIF('신규교육(2018)'!$D$6:$D$39,'총괄(신규+정기교육)'!$D73,'신규교육(2018)'!F$6:F$39)+SUMIF('정기교육(2018-1)'!$D$5:$D$80,'총괄(신규+정기교육)'!$D73,'정기교육(2018-1)'!F$5:F$80)+SUMIF('정기교육(2018-2)'!$D$5:$D$80,'총괄(신규+정기교육)'!$D73,'정기교육(2018-2)'!F$5:F$80)</f>
        <v>217</v>
      </c>
      <c r="G73" s="326">
        <f>SUMIF('신규교육(2018)'!$D$6:$D$39,'총괄(신규+정기교육)'!$D73,'신규교육(2018)'!G$6:G$39)+SUMIF('정기교육(2018-1)'!$D$5:$D$80,'총괄(신규+정기교육)'!$D73,'정기교육(2018-1)'!G$5:G$80)+SUMIF('정기교육(2018-2)'!$D$5:$D$80,'총괄(신규+정기교육)'!$D73,'정기교육(2018-2)'!G$5:G$80)</f>
        <v>131</v>
      </c>
      <c r="H73" s="294">
        <f t="shared" si="8"/>
        <v>0.62356321839080464</v>
      </c>
      <c r="I73" s="408"/>
    </row>
    <row r="74" spans="2:16" x14ac:dyDescent="0.25">
      <c r="B74" s="403"/>
      <c r="C74" s="406"/>
      <c r="D74" s="62" t="s">
        <v>125</v>
      </c>
      <c r="E74" s="325">
        <f>SUMIF('신규교육(2018)'!$D$6:$D$39,'총괄(신규+정기교육)'!$D74,'신규교육(2018)'!E$6:E$39)+SUMIF('정기교육(2018-1)'!$D$5:$D$80,'총괄(신규+정기교육)'!$D74,'정기교육(2018-1)'!E$5:E$80)+SUMIF('정기교육(2018-2)'!$D$5:$D$80,'총괄(신규+정기교육)'!$D74,'정기교육(2018-2)'!E$5:E$80)</f>
        <v>275</v>
      </c>
      <c r="F74" s="325">
        <f>SUMIF('신규교육(2018)'!$D$6:$D$39,'총괄(신규+정기교육)'!$D74,'신규교육(2018)'!F$6:F$39)+SUMIF('정기교육(2018-1)'!$D$5:$D$80,'총괄(신규+정기교육)'!$D74,'정기교육(2018-1)'!F$5:F$80)+SUMIF('정기교육(2018-2)'!$D$5:$D$80,'총괄(신규+정기교육)'!$D74,'정기교육(2018-2)'!F$5:F$80)</f>
        <v>245</v>
      </c>
      <c r="G74" s="326">
        <f>SUMIF('신규교육(2018)'!$D$6:$D$39,'총괄(신규+정기교육)'!$D74,'신규교육(2018)'!G$6:G$39)+SUMIF('정기교육(2018-1)'!$D$5:$D$80,'총괄(신규+정기교육)'!$D74,'정기교육(2018-1)'!G$5:G$80)+SUMIF('정기교육(2018-2)'!$D$5:$D$80,'총괄(신규+정기교육)'!$D74,'정기교육(2018-2)'!G$5:G$80)</f>
        <v>30</v>
      </c>
      <c r="H74" s="294">
        <f t="shared" si="8"/>
        <v>0.89090909090909087</v>
      </c>
      <c r="I74" s="408"/>
    </row>
    <row r="75" spans="2:16" x14ac:dyDescent="0.25">
      <c r="B75" s="403"/>
      <c r="C75" s="406"/>
      <c r="D75" s="62" t="s">
        <v>259</v>
      </c>
      <c r="E75" s="325">
        <f>SUMIF('신규교육(2018)'!$D$6:$D$39,'총괄(신규+정기교육)'!$D75,'신규교육(2018)'!E$6:E$39)+SUMIF('정기교육(2018-1)'!$D$5:$D$80,'총괄(신규+정기교육)'!$D75,'정기교육(2018-1)'!E$5:E$80)+SUMIF('정기교육(2018-2)'!$D$5:$D$80,'총괄(신규+정기교육)'!$D75,'정기교육(2018-2)'!E$5:E$80)</f>
        <v>225</v>
      </c>
      <c r="F75" s="325">
        <f>SUMIF('신규교육(2018)'!$D$6:$D$39,'총괄(신규+정기교육)'!$D75,'신규교육(2018)'!F$6:F$39)+SUMIF('정기교육(2018-1)'!$D$5:$D$80,'총괄(신규+정기교육)'!$D75,'정기교육(2018-1)'!F$5:F$80)+SUMIF('정기교육(2018-2)'!$D$5:$D$80,'총괄(신규+정기교육)'!$D75,'정기교육(2018-2)'!F$5:F$80)</f>
        <v>151</v>
      </c>
      <c r="G75" s="326">
        <f>SUMIF('신규교육(2018)'!$D$6:$D$39,'총괄(신규+정기교육)'!$D75,'신규교육(2018)'!G$6:G$39)+SUMIF('정기교육(2018-1)'!$D$5:$D$80,'총괄(신규+정기교육)'!$D75,'정기교육(2018-1)'!G$5:G$80)+SUMIF('정기교육(2018-2)'!$D$5:$D$80,'총괄(신규+정기교육)'!$D75,'정기교육(2018-2)'!G$5:G$80)</f>
        <v>74</v>
      </c>
      <c r="H75" s="294">
        <f t="shared" si="8"/>
        <v>0.6711111111111111</v>
      </c>
      <c r="I75" s="408"/>
    </row>
    <row r="76" spans="2:16" x14ac:dyDescent="0.25">
      <c r="B76" s="403"/>
      <c r="C76" s="406"/>
      <c r="D76" s="62" t="s">
        <v>260</v>
      </c>
      <c r="E76" s="325">
        <f>SUMIF('신규교육(2018)'!$D$6:$D$39,'총괄(신규+정기교육)'!$D76,'신규교육(2018)'!E$6:E$39)+SUMIF('정기교육(2018-1)'!$D$5:$D$80,'총괄(신규+정기교육)'!$D76,'정기교육(2018-1)'!E$5:E$80)+SUMIF('정기교육(2018-2)'!$D$5:$D$80,'총괄(신규+정기교육)'!$D76,'정기교육(2018-2)'!E$5:E$80)</f>
        <v>255</v>
      </c>
      <c r="F76" s="325">
        <f>SUMIF('신규교육(2018)'!$D$6:$D$39,'총괄(신규+정기교육)'!$D76,'신규교육(2018)'!F$6:F$39)+SUMIF('정기교육(2018-1)'!$D$5:$D$80,'총괄(신규+정기교육)'!$D76,'정기교육(2018-1)'!F$5:F$80)+SUMIF('정기교육(2018-2)'!$D$5:$D$80,'총괄(신규+정기교육)'!$D76,'정기교육(2018-2)'!F$5:F$80)</f>
        <v>199</v>
      </c>
      <c r="G76" s="326">
        <f>SUMIF('신규교육(2018)'!$D$6:$D$39,'총괄(신규+정기교육)'!$D76,'신규교육(2018)'!G$6:G$39)+SUMIF('정기교육(2018-1)'!$D$5:$D$80,'총괄(신규+정기교육)'!$D76,'정기교육(2018-1)'!G$5:G$80)+SUMIF('정기교육(2018-2)'!$D$5:$D$80,'총괄(신규+정기교육)'!$D76,'정기교육(2018-2)'!G$5:G$80)</f>
        <v>56</v>
      </c>
      <c r="H76" s="294">
        <f t="shared" si="8"/>
        <v>0.7803921568627451</v>
      </c>
      <c r="I76" s="408"/>
    </row>
    <row r="77" spans="2:16" x14ac:dyDescent="0.25">
      <c r="B77" s="403"/>
      <c r="C77" s="406"/>
      <c r="D77" s="246" t="s">
        <v>261</v>
      </c>
      <c r="E77" s="325">
        <f>SUMIF('신규교육(2018)'!$D$6:$D$39,'총괄(신규+정기교육)'!$D77,'신규교육(2018)'!E$6:E$39)+SUMIF('정기교육(2018-1)'!$D$5:$D$80,'총괄(신규+정기교육)'!$D77,'정기교육(2018-1)'!E$5:E$80)+SUMIF('정기교육(2018-2)'!$D$5:$D$80,'총괄(신규+정기교육)'!$D77,'정기교육(2018-2)'!E$5:E$80)</f>
        <v>241</v>
      </c>
      <c r="F77" s="325">
        <f>SUMIF('신규교육(2018)'!$D$6:$D$39,'총괄(신규+정기교육)'!$D77,'신규교육(2018)'!F$6:F$39)+SUMIF('정기교육(2018-1)'!$D$5:$D$80,'총괄(신규+정기교육)'!$D77,'정기교육(2018-1)'!F$5:F$80)+SUMIF('정기교육(2018-2)'!$D$5:$D$80,'총괄(신규+정기교육)'!$D77,'정기교육(2018-2)'!F$5:F$80)</f>
        <v>134</v>
      </c>
      <c r="G77" s="326">
        <f>SUMIF('신규교육(2018)'!$D$6:$D$39,'총괄(신규+정기교육)'!$D77,'신규교육(2018)'!G$6:G$39)+SUMIF('정기교육(2018-1)'!$D$5:$D$80,'총괄(신규+정기교육)'!$D77,'정기교육(2018-1)'!G$5:G$80)+SUMIF('정기교육(2018-2)'!$D$5:$D$80,'총괄(신규+정기교육)'!$D77,'정기교육(2018-2)'!G$5:G$80)</f>
        <v>107</v>
      </c>
      <c r="H77" s="294">
        <f t="shared" si="8"/>
        <v>0.55601659751037347</v>
      </c>
      <c r="I77" s="408"/>
      <c r="L77" s="63"/>
      <c r="P77" s="61"/>
    </row>
    <row r="78" spans="2:16" ht="16.5" customHeight="1" x14ac:dyDescent="0.25">
      <c r="B78" s="403"/>
      <c r="C78" s="238"/>
      <c r="D78" s="239" t="s">
        <v>262</v>
      </c>
      <c r="E78" s="68">
        <f>SUMIF('신규교육(2018)'!$D$6:$D$39,'총괄(신규+정기교육)'!$D78,'신규교육(2018)'!E$6:E$39)+SUMIF('정기교육(2018-1)'!$D$5:$D$80,'총괄(신규+정기교육)'!$D78,'정기교육(2018-1)'!E$5:E$80)+SUMIF('정기교육(2018-2)'!$D$5:$D$80,'총괄(신규+정기교육)'!$D78,'정기교육(2018-2)'!E$5:E$80)</f>
        <v>36</v>
      </c>
      <c r="F78" s="68">
        <f>SUMIF('신규교육(2018)'!$D$6:$D$39,'총괄(신규+정기교육)'!$D78,'신규교육(2018)'!F$6:F$39)+SUMIF('정기교육(2018-1)'!$D$5:$D$80,'총괄(신규+정기교육)'!$D78,'정기교육(2018-1)'!F$5:F$80)+SUMIF('정기교육(2018-2)'!$D$5:$D$80,'총괄(신규+정기교육)'!$D78,'정기교육(2018-2)'!F$5:F$80)</f>
        <v>23</v>
      </c>
      <c r="G78" s="229">
        <f>SUMIF('신규교육(2018)'!$D$6:$D$39,'총괄(신규+정기교육)'!$D78,'신규교육(2018)'!G$6:G$39)+SUMIF('정기교육(2018-1)'!$D$5:$D$80,'총괄(신규+정기교육)'!$D78,'정기교육(2018-1)'!G$5:G$80)+SUMIF('정기교육(2018-2)'!$D$5:$D$80,'총괄(신규+정기교육)'!$D78,'정기교육(2018-2)'!G$5:G$80)</f>
        <v>13</v>
      </c>
      <c r="H78" s="409">
        <f t="shared" si="8"/>
        <v>0.63888888888888884</v>
      </c>
      <c r="I78" s="410"/>
      <c r="L78" s="63"/>
      <c r="P78" s="61"/>
    </row>
    <row r="79" spans="2:16" x14ac:dyDescent="0.25">
      <c r="B79" s="403"/>
      <c r="C79" s="411" t="s">
        <v>304</v>
      </c>
      <c r="D79" s="239" t="s">
        <v>272</v>
      </c>
      <c r="E79" s="162">
        <f>SUMIF('신규교육(2018)'!$D$6:$D$39,'총괄(신규+정기교육)'!$D79,'신규교육(2018)'!E$6:E$39)+SUMIF('정기교육(2018-1)'!$D$5:$D$80,'총괄(신규+정기교육)'!$D79,'정기교육(2018-1)'!E$5:E$80)+SUMIF('정기교육(2018-2)'!$D$5:$D$80,'총괄(신규+정기교육)'!$D79,'정기교육(2018-2)'!E$5:E$80)</f>
        <v>99</v>
      </c>
      <c r="F79" s="162">
        <f>SUMIF('신규교육(2018)'!$D$6:$D$39,'총괄(신규+정기교육)'!$D79,'신규교육(2018)'!F$6:F$39)+SUMIF('정기교육(2018-1)'!$D$5:$D$80,'총괄(신규+정기교육)'!$D79,'정기교육(2018-1)'!F$5:F$80)+SUMIF('정기교육(2018-2)'!$D$5:$D$80,'총괄(신규+정기교육)'!$D79,'정기교육(2018-2)'!F$5:F$80)</f>
        <v>66</v>
      </c>
      <c r="G79" s="229">
        <f>SUMIF('신규교육(2018)'!$D$6:$D$39,'총괄(신규+정기교육)'!$D79,'신규교육(2018)'!G$6:G$39)+SUMIF('정기교육(2018-1)'!$D$5:$D$80,'총괄(신규+정기교육)'!$D79,'정기교육(2018-1)'!G$5:G$80)+SUMIF('정기교육(2018-2)'!$D$5:$D$80,'총괄(신규+정기교육)'!$D79,'정기교육(2018-2)'!G$5:G$80)</f>
        <v>33</v>
      </c>
      <c r="H79" s="409">
        <f t="shared" ref="H79:H81" si="9">F79/E79</f>
        <v>0.66666666666666663</v>
      </c>
      <c r="I79" s="410"/>
      <c r="L79" s="63"/>
      <c r="P79" s="61"/>
    </row>
    <row r="80" spans="2:16" ht="16.5" customHeight="1" x14ac:dyDescent="0.25">
      <c r="B80" s="403"/>
      <c r="C80" s="406"/>
      <c r="D80" s="239" t="s">
        <v>273</v>
      </c>
      <c r="E80" s="72">
        <f>SUMIF('신규교육(2018)'!$D$6:$D$39,'총괄(신규+정기교육)'!$D80,'신규교육(2018)'!E$6:E$39)+SUMIF('정기교육(2018-1)'!$D$5:$D$80,'총괄(신규+정기교육)'!$D80,'정기교육(2018-1)'!E$5:E$80)+SUMIF('정기교육(2018-2)'!$D$5:$D$80,'총괄(신규+정기교육)'!$D80,'정기교육(2018-2)'!E$5:E$80)</f>
        <v>17</v>
      </c>
      <c r="F80" s="72">
        <f>SUMIF('신규교육(2018)'!$D$6:$D$39,'총괄(신규+정기교육)'!$D80,'신규교육(2018)'!F$6:F$39)+SUMIF('정기교육(2018-1)'!$D$5:$D$80,'총괄(신규+정기교육)'!$D80,'정기교육(2018-1)'!F$5:F$80)+SUMIF('정기교육(2018-2)'!$D$5:$D$80,'총괄(신규+정기교육)'!$D80,'정기교육(2018-2)'!F$5:F$80)</f>
        <v>2</v>
      </c>
      <c r="G80" s="229">
        <f>SUMIF('신규교육(2018)'!$D$6:$D$39,'총괄(신규+정기교육)'!$D80,'신규교육(2018)'!G$6:G$39)+SUMIF('정기교육(2018-1)'!$D$5:$D$80,'총괄(신규+정기교육)'!$D80,'정기교육(2018-1)'!G$5:G$80)+SUMIF('정기교육(2018-2)'!$D$5:$D$80,'총괄(신규+정기교육)'!$D80,'정기교육(2018-2)'!G$5:G$80)</f>
        <v>15</v>
      </c>
      <c r="H80" s="409">
        <f t="shared" si="9"/>
        <v>0.11764705882352941</v>
      </c>
      <c r="I80" s="410"/>
      <c r="L80" s="63"/>
      <c r="P80" s="61"/>
    </row>
    <row r="81" spans="2:9" ht="17.25" customHeight="1" thickBot="1" x14ac:dyDescent="0.3">
      <c r="B81" s="404"/>
      <c r="C81" s="412"/>
      <c r="D81" s="254" t="s">
        <v>263</v>
      </c>
      <c r="E81" s="203">
        <f>SUMIF('신규교육(2018)'!$D$6:$D$39,'총괄(신규+정기교육)'!$D81,'신규교육(2018)'!E$6:E$39)+SUMIF('정기교육(2018-1)'!$D$5:$D$80,'총괄(신규+정기교육)'!$D81,'정기교육(2018-1)'!E$5:E$80)+SUMIF('정기교육(2018-2)'!$D$5:$D$80,'총괄(신규+정기교육)'!$D81,'정기교육(2018-2)'!E$5:E$80)</f>
        <v>216</v>
      </c>
      <c r="F81" s="203">
        <f>SUMIF('신규교육(2018)'!$D$6:$D$39,'총괄(신규+정기교육)'!$D81,'신규교육(2018)'!F$6:F$39)+SUMIF('정기교육(2018-1)'!$D$5:$D$80,'총괄(신규+정기교육)'!$D81,'정기교육(2018-1)'!F$5:F$80)+SUMIF('정기교육(2018-2)'!$D$5:$D$80,'총괄(신규+정기교육)'!$D81,'정기교육(2018-2)'!F$5:F$80)</f>
        <v>143</v>
      </c>
      <c r="G81" s="203">
        <f>SUMIF('신규교육(2018)'!$D$6:$D$39,'총괄(신규+정기교육)'!$D81,'신규교육(2018)'!G$6:G$39)+SUMIF('정기교육(2018-1)'!$D$5:$D$80,'총괄(신규+정기교육)'!$D81,'정기교육(2018-1)'!G$5:G$80)+SUMIF('정기교육(2018-2)'!$D$5:$D$80,'총괄(신규+정기교육)'!$D81,'정기교육(2018-2)'!G$5:G$80)</f>
        <v>73</v>
      </c>
      <c r="H81" s="409">
        <f t="shared" si="9"/>
        <v>0.66203703703703709</v>
      </c>
      <c r="I81" s="410"/>
    </row>
    <row r="82" spans="2:9" ht="16.5" thickBot="1" x14ac:dyDescent="0.3">
      <c r="B82" s="268"/>
      <c r="C82" s="269"/>
      <c r="D82" s="270" t="s">
        <v>266</v>
      </c>
      <c r="E82" s="291">
        <f>SUM(E71:E81)</f>
        <v>2043</v>
      </c>
      <c r="F82" s="291">
        <f t="shared" ref="F82:G82" si="10">SUM(F71:F81)</f>
        <v>1471</v>
      </c>
      <c r="G82" s="291">
        <f t="shared" si="10"/>
        <v>572</v>
      </c>
      <c r="H82" s="413">
        <f>F82/E82</f>
        <v>0.72001957905041603</v>
      </c>
      <c r="I82" s="414"/>
    </row>
    <row r="83" spans="2:9" ht="17.25" thickTop="1" thickBot="1" x14ac:dyDescent="0.3">
      <c r="B83" s="271"/>
      <c r="C83" s="272"/>
      <c r="D83" s="273" t="s">
        <v>308</v>
      </c>
      <c r="E83" s="160">
        <f>SUM(E55,E70,E82)</f>
        <v>15546</v>
      </c>
      <c r="F83" s="160">
        <f t="shared" ref="F83:G83" si="11">SUM(F55,F70,F82)</f>
        <v>10260</v>
      </c>
      <c r="G83" s="160">
        <f t="shared" si="11"/>
        <v>5286</v>
      </c>
      <c r="H83" s="415">
        <f>F83/E83</f>
        <v>0.65997684291779235</v>
      </c>
      <c r="I83" s="416"/>
    </row>
    <row r="84" spans="2:9" ht="15.75" thickTop="1" x14ac:dyDescent="0.25"/>
  </sheetData>
  <mergeCells count="70">
    <mergeCell ref="H82:I82"/>
    <mergeCell ref="H83:I83"/>
    <mergeCell ref="C68:C69"/>
    <mergeCell ref="H68:I68"/>
    <mergeCell ref="H69:I69"/>
    <mergeCell ref="H70:I70"/>
    <mergeCell ref="B71:B81"/>
    <mergeCell ref="C71:C77"/>
    <mergeCell ref="I71:I77"/>
    <mergeCell ref="H78:I78"/>
    <mergeCell ref="H79:I79"/>
    <mergeCell ref="C79:C81"/>
    <mergeCell ref="H80:I80"/>
    <mergeCell ref="H81:I81"/>
    <mergeCell ref="H52:I52"/>
    <mergeCell ref="H53:I53"/>
    <mergeCell ref="H54:I54"/>
    <mergeCell ref="H55:I55"/>
    <mergeCell ref="B56:B69"/>
    <mergeCell ref="H66:I66"/>
    <mergeCell ref="H67:I67"/>
    <mergeCell ref="C66:C67"/>
    <mergeCell ref="C56:C64"/>
    <mergeCell ref="I56:I64"/>
    <mergeCell ref="H65:I65"/>
    <mergeCell ref="K37:L37"/>
    <mergeCell ref="H38:I38"/>
    <mergeCell ref="H39:I39"/>
    <mergeCell ref="H45:I45"/>
    <mergeCell ref="H46:I46"/>
    <mergeCell ref="K19:K24"/>
    <mergeCell ref="I5:I25"/>
    <mergeCell ref="H26:I26"/>
    <mergeCell ref="C27:C33"/>
    <mergeCell ref="I27:I33"/>
    <mergeCell ref="K26:K30"/>
    <mergeCell ref="K31:L31"/>
    <mergeCell ref="K32:K35"/>
    <mergeCell ref="C35:C36"/>
    <mergeCell ref="I35:I36"/>
    <mergeCell ref="K36:L36"/>
    <mergeCell ref="H34:I34"/>
    <mergeCell ref="K1:O3"/>
    <mergeCell ref="B3:I3"/>
    <mergeCell ref="K4:L4"/>
    <mergeCell ref="B5:B54"/>
    <mergeCell ref="K5:L5"/>
    <mergeCell ref="K6:L6"/>
    <mergeCell ref="K7:L7"/>
    <mergeCell ref="H51:I51"/>
    <mergeCell ref="C52:C54"/>
    <mergeCell ref="K8:L8"/>
    <mergeCell ref="K9:L9"/>
    <mergeCell ref="K10:L10"/>
    <mergeCell ref="C5:C25"/>
    <mergeCell ref="K11:L11"/>
    <mergeCell ref="K16:O17"/>
    <mergeCell ref="K25:L25"/>
    <mergeCell ref="B1:I2"/>
    <mergeCell ref="C40:C48"/>
    <mergeCell ref="H40:I40"/>
    <mergeCell ref="H41:I41"/>
    <mergeCell ref="H42:I42"/>
    <mergeCell ref="H43:I43"/>
    <mergeCell ref="H44:I44"/>
    <mergeCell ref="H50:I50"/>
    <mergeCell ref="H37:I37"/>
    <mergeCell ref="H47:I47"/>
    <mergeCell ref="H48:I48"/>
    <mergeCell ref="H49:I49"/>
  </mergeCells>
  <phoneticPr fontId="3" type="noConversion"/>
  <printOptions horizontalCentered="1"/>
  <pageMargins left="0.25" right="0.25" top="0.75" bottom="0.75" header="0.3" footer="0.3"/>
  <pageSetup paperSize="9" scale="67" fitToHeight="0" orientation="portrait" r:id="rId1"/>
  <ignoredErrors>
    <ignoredError sqref="M26:N26 M5:N7 M10:N10 M28:N28 M34:N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zoomScaleNormal="100" workbookViewId="0">
      <selection activeCell="D5" sqref="D5"/>
    </sheetView>
  </sheetViews>
  <sheetFormatPr defaultRowHeight="16.5" x14ac:dyDescent="0.3"/>
  <cols>
    <col min="1" max="1" width="1.75" style="5" customWidth="1"/>
    <col min="2" max="2" width="9" style="5"/>
    <col min="3" max="3" width="13" style="36" bestFit="1" customWidth="1"/>
    <col min="4" max="4" width="23.5" style="5" bestFit="1" customWidth="1"/>
    <col min="5" max="7" width="9.125" style="5" bestFit="1" customWidth="1"/>
    <col min="8" max="8" width="8.375" style="5" bestFit="1" customWidth="1"/>
    <col min="9" max="9" width="3.625" style="5" customWidth="1"/>
    <col min="10" max="10" width="17.5" style="5" bestFit="1" customWidth="1"/>
    <col min="11" max="11" width="14.25" style="5" bestFit="1" customWidth="1"/>
    <col min="12" max="12" width="9.625" style="5" customWidth="1"/>
    <col min="13" max="13" width="9.625" style="5" bestFit="1" customWidth="1"/>
    <col min="14" max="14" width="11" style="5" customWidth="1"/>
    <col min="15" max="15" width="2.25" style="5" customWidth="1"/>
    <col min="16" max="254" width="9" style="5"/>
    <col min="255" max="255" width="1.75" style="5" customWidth="1"/>
    <col min="256" max="256" width="9" style="5"/>
    <col min="257" max="257" width="13.875" style="5" bestFit="1" customWidth="1"/>
    <col min="258" max="258" width="23.5" style="5" bestFit="1" customWidth="1"/>
    <col min="259" max="261" width="9.125" style="5" bestFit="1" customWidth="1"/>
    <col min="262" max="262" width="10" style="5" bestFit="1" customWidth="1"/>
    <col min="263" max="263" width="3.625" style="5" customWidth="1"/>
    <col min="264" max="264" width="17.5" style="5" bestFit="1" customWidth="1"/>
    <col min="265" max="265" width="14.25" style="5" bestFit="1" customWidth="1"/>
    <col min="266" max="266" width="9" style="5" bestFit="1" customWidth="1"/>
    <col min="267" max="267" width="9.625" style="5" bestFit="1" customWidth="1"/>
    <col min="268" max="268" width="11" style="5" customWidth="1"/>
    <col min="269" max="269" width="2.25" style="5" customWidth="1"/>
    <col min="270" max="510" width="9" style="5"/>
    <col min="511" max="511" width="1.75" style="5" customWidth="1"/>
    <col min="512" max="512" width="9" style="5"/>
    <col min="513" max="513" width="13.875" style="5" bestFit="1" customWidth="1"/>
    <col min="514" max="514" width="23.5" style="5" bestFit="1" customWidth="1"/>
    <col min="515" max="517" width="9.125" style="5" bestFit="1" customWidth="1"/>
    <col min="518" max="518" width="10" style="5" bestFit="1" customWidth="1"/>
    <col min="519" max="519" width="3.625" style="5" customWidth="1"/>
    <col min="520" max="520" width="17.5" style="5" bestFit="1" customWidth="1"/>
    <col min="521" max="521" width="14.25" style="5" bestFit="1" customWidth="1"/>
    <col min="522" max="522" width="9" style="5" bestFit="1" customWidth="1"/>
    <col min="523" max="523" width="9.625" style="5" bestFit="1" customWidth="1"/>
    <col min="524" max="524" width="11" style="5" customWidth="1"/>
    <col min="525" max="525" width="2.25" style="5" customWidth="1"/>
    <col min="526" max="766" width="9" style="5"/>
    <col min="767" max="767" width="1.75" style="5" customWidth="1"/>
    <col min="768" max="768" width="9" style="5"/>
    <col min="769" max="769" width="13.875" style="5" bestFit="1" customWidth="1"/>
    <col min="770" max="770" width="23.5" style="5" bestFit="1" customWidth="1"/>
    <col min="771" max="773" width="9.125" style="5" bestFit="1" customWidth="1"/>
    <col min="774" max="774" width="10" style="5" bestFit="1" customWidth="1"/>
    <col min="775" max="775" width="3.625" style="5" customWidth="1"/>
    <col min="776" max="776" width="17.5" style="5" bestFit="1" customWidth="1"/>
    <col min="777" max="777" width="14.25" style="5" bestFit="1" customWidth="1"/>
    <col min="778" max="778" width="9" style="5" bestFit="1" customWidth="1"/>
    <col min="779" max="779" width="9.625" style="5" bestFit="1" customWidth="1"/>
    <col min="780" max="780" width="11" style="5" customWidth="1"/>
    <col min="781" max="781" width="2.25" style="5" customWidth="1"/>
    <col min="782" max="1022" width="9" style="5"/>
    <col min="1023" max="1023" width="1.75" style="5" customWidth="1"/>
    <col min="1024" max="1024" width="9" style="5"/>
    <col min="1025" max="1025" width="13.875" style="5" bestFit="1" customWidth="1"/>
    <col min="1026" max="1026" width="23.5" style="5" bestFit="1" customWidth="1"/>
    <col min="1027" max="1029" width="9.125" style="5" bestFit="1" customWidth="1"/>
    <col min="1030" max="1030" width="10" style="5" bestFit="1" customWidth="1"/>
    <col min="1031" max="1031" width="3.625" style="5" customWidth="1"/>
    <col min="1032" max="1032" width="17.5" style="5" bestFit="1" customWidth="1"/>
    <col min="1033" max="1033" width="14.25" style="5" bestFit="1" customWidth="1"/>
    <col min="1034" max="1034" width="9" style="5" bestFit="1" customWidth="1"/>
    <col min="1035" max="1035" width="9.625" style="5" bestFit="1" customWidth="1"/>
    <col min="1036" max="1036" width="11" style="5" customWidth="1"/>
    <col min="1037" max="1037" width="2.25" style="5" customWidth="1"/>
    <col min="1038" max="1278" width="9" style="5"/>
    <col min="1279" max="1279" width="1.75" style="5" customWidth="1"/>
    <col min="1280" max="1280" width="9" style="5"/>
    <col min="1281" max="1281" width="13.875" style="5" bestFit="1" customWidth="1"/>
    <col min="1282" max="1282" width="23.5" style="5" bestFit="1" customWidth="1"/>
    <col min="1283" max="1285" width="9.125" style="5" bestFit="1" customWidth="1"/>
    <col min="1286" max="1286" width="10" style="5" bestFit="1" customWidth="1"/>
    <col min="1287" max="1287" width="3.625" style="5" customWidth="1"/>
    <col min="1288" max="1288" width="17.5" style="5" bestFit="1" customWidth="1"/>
    <col min="1289" max="1289" width="14.25" style="5" bestFit="1" customWidth="1"/>
    <col min="1290" max="1290" width="9" style="5" bestFit="1" customWidth="1"/>
    <col min="1291" max="1291" width="9.625" style="5" bestFit="1" customWidth="1"/>
    <col min="1292" max="1292" width="11" style="5" customWidth="1"/>
    <col min="1293" max="1293" width="2.25" style="5" customWidth="1"/>
    <col min="1294" max="1534" width="9" style="5"/>
    <col min="1535" max="1535" width="1.75" style="5" customWidth="1"/>
    <col min="1536" max="1536" width="9" style="5"/>
    <col min="1537" max="1537" width="13.875" style="5" bestFit="1" customWidth="1"/>
    <col min="1538" max="1538" width="23.5" style="5" bestFit="1" customWidth="1"/>
    <col min="1539" max="1541" width="9.125" style="5" bestFit="1" customWidth="1"/>
    <col min="1542" max="1542" width="10" style="5" bestFit="1" customWidth="1"/>
    <col min="1543" max="1543" width="3.625" style="5" customWidth="1"/>
    <col min="1544" max="1544" width="17.5" style="5" bestFit="1" customWidth="1"/>
    <col min="1545" max="1545" width="14.25" style="5" bestFit="1" customWidth="1"/>
    <col min="1546" max="1546" width="9" style="5" bestFit="1" customWidth="1"/>
    <col min="1547" max="1547" width="9.625" style="5" bestFit="1" customWidth="1"/>
    <col min="1548" max="1548" width="11" style="5" customWidth="1"/>
    <col min="1549" max="1549" width="2.25" style="5" customWidth="1"/>
    <col min="1550" max="1790" width="9" style="5"/>
    <col min="1791" max="1791" width="1.75" style="5" customWidth="1"/>
    <col min="1792" max="1792" width="9" style="5"/>
    <col min="1793" max="1793" width="13.875" style="5" bestFit="1" customWidth="1"/>
    <col min="1794" max="1794" width="23.5" style="5" bestFit="1" customWidth="1"/>
    <col min="1795" max="1797" width="9.125" style="5" bestFit="1" customWidth="1"/>
    <col min="1798" max="1798" width="10" style="5" bestFit="1" customWidth="1"/>
    <col min="1799" max="1799" width="3.625" style="5" customWidth="1"/>
    <col min="1800" max="1800" width="17.5" style="5" bestFit="1" customWidth="1"/>
    <col min="1801" max="1801" width="14.25" style="5" bestFit="1" customWidth="1"/>
    <col min="1802" max="1802" width="9" style="5" bestFit="1" customWidth="1"/>
    <col min="1803" max="1803" width="9.625" style="5" bestFit="1" customWidth="1"/>
    <col min="1804" max="1804" width="11" style="5" customWidth="1"/>
    <col min="1805" max="1805" width="2.25" style="5" customWidth="1"/>
    <col min="1806" max="2046" width="9" style="5"/>
    <col min="2047" max="2047" width="1.75" style="5" customWidth="1"/>
    <col min="2048" max="2048" width="9" style="5"/>
    <col min="2049" max="2049" width="13.875" style="5" bestFit="1" customWidth="1"/>
    <col min="2050" max="2050" width="23.5" style="5" bestFit="1" customWidth="1"/>
    <col min="2051" max="2053" width="9.125" style="5" bestFit="1" customWidth="1"/>
    <col min="2054" max="2054" width="10" style="5" bestFit="1" customWidth="1"/>
    <col min="2055" max="2055" width="3.625" style="5" customWidth="1"/>
    <col min="2056" max="2056" width="17.5" style="5" bestFit="1" customWidth="1"/>
    <col min="2057" max="2057" width="14.25" style="5" bestFit="1" customWidth="1"/>
    <col min="2058" max="2058" width="9" style="5" bestFit="1" customWidth="1"/>
    <col min="2059" max="2059" width="9.625" style="5" bestFit="1" customWidth="1"/>
    <col min="2060" max="2060" width="11" style="5" customWidth="1"/>
    <col min="2061" max="2061" width="2.25" style="5" customWidth="1"/>
    <col min="2062" max="2302" width="9" style="5"/>
    <col min="2303" max="2303" width="1.75" style="5" customWidth="1"/>
    <col min="2304" max="2304" width="9" style="5"/>
    <col min="2305" max="2305" width="13.875" style="5" bestFit="1" customWidth="1"/>
    <col min="2306" max="2306" width="23.5" style="5" bestFit="1" customWidth="1"/>
    <col min="2307" max="2309" width="9.125" style="5" bestFit="1" customWidth="1"/>
    <col min="2310" max="2310" width="10" style="5" bestFit="1" customWidth="1"/>
    <col min="2311" max="2311" width="3.625" style="5" customWidth="1"/>
    <col min="2312" max="2312" width="17.5" style="5" bestFit="1" customWidth="1"/>
    <col min="2313" max="2313" width="14.25" style="5" bestFit="1" customWidth="1"/>
    <col min="2314" max="2314" width="9" style="5" bestFit="1" customWidth="1"/>
    <col min="2315" max="2315" width="9.625" style="5" bestFit="1" customWidth="1"/>
    <col min="2316" max="2316" width="11" style="5" customWidth="1"/>
    <col min="2317" max="2317" width="2.25" style="5" customWidth="1"/>
    <col min="2318" max="2558" width="9" style="5"/>
    <col min="2559" max="2559" width="1.75" style="5" customWidth="1"/>
    <col min="2560" max="2560" width="9" style="5"/>
    <col min="2561" max="2561" width="13.875" style="5" bestFit="1" customWidth="1"/>
    <col min="2562" max="2562" width="23.5" style="5" bestFit="1" customWidth="1"/>
    <col min="2563" max="2565" width="9.125" style="5" bestFit="1" customWidth="1"/>
    <col min="2566" max="2566" width="10" style="5" bestFit="1" customWidth="1"/>
    <col min="2567" max="2567" width="3.625" style="5" customWidth="1"/>
    <col min="2568" max="2568" width="17.5" style="5" bestFit="1" customWidth="1"/>
    <col min="2569" max="2569" width="14.25" style="5" bestFit="1" customWidth="1"/>
    <col min="2570" max="2570" width="9" style="5" bestFit="1" customWidth="1"/>
    <col min="2571" max="2571" width="9.625" style="5" bestFit="1" customWidth="1"/>
    <col min="2572" max="2572" width="11" style="5" customWidth="1"/>
    <col min="2573" max="2573" width="2.25" style="5" customWidth="1"/>
    <col min="2574" max="2814" width="9" style="5"/>
    <col min="2815" max="2815" width="1.75" style="5" customWidth="1"/>
    <col min="2816" max="2816" width="9" style="5"/>
    <col min="2817" max="2817" width="13.875" style="5" bestFit="1" customWidth="1"/>
    <col min="2818" max="2818" width="23.5" style="5" bestFit="1" customWidth="1"/>
    <col min="2819" max="2821" width="9.125" style="5" bestFit="1" customWidth="1"/>
    <col min="2822" max="2822" width="10" style="5" bestFit="1" customWidth="1"/>
    <col min="2823" max="2823" width="3.625" style="5" customWidth="1"/>
    <col min="2824" max="2824" width="17.5" style="5" bestFit="1" customWidth="1"/>
    <col min="2825" max="2825" width="14.25" style="5" bestFit="1" customWidth="1"/>
    <col min="2826" max="2826" width="9" style="5" bestFit="1" customWidth="1"/>
    <col min="2827" max="2827" width="9.625" style="5" bestFit="1" customWidth="1"/>
    <col min="2828" max="2828" width="11" style="5" customWidth="1"/>
    <col min="2829" max="2829" width="2.25" style="5" customWidth="1"/>
    <col min="2830" max="3070" width="9" style="5"/>
    <col min="3071" max="3071" width="1.75" style="5" customWidth="1"/>
    <col min="3072" max="3072" width="9" style="5"/>
    <col min="3073" max="3073" width="13.875" style="5" bestFit="1" customWidth="1"/>
    <col min="3074" max="3074" width="23.5" style="5" bestFit="1" customWidth="1"/>
    <col min="3075" max="3077" width="9.125" style="5" bestFit="1" customWidth="1"/>
    <col min="3078" max="3078" width="10" style="5" bestFit="1" customWidth="1"/>
    <col min="3079" max="3079" width="3.625" style="5" customWidth="1"/>
    <col min="3080" max="3080" width="17.5" style="5" bestFit="1" customWidth="1"/>
    <col min="3081" max="3081" width="14.25" style="5" bestFit="1" customWidth="1"/>
    <col min="3082" max="3082" width="9" style="5" bestFit="1" customWidth="1"/>
    <col min="3083" max="3083" width="9.625" style="5" bestFit="1" customWidth="1"/>
    <col min="3084" max="3084" width="11" style="5" customWidth="1"/>
    <col min="3085" max="3085" width="2.25" style="5" customWidth="1"/>
    <col min="3086" max="3326" width="9" style="5"/>
    <col min="3327" max="3327" width="1.75" style="5" customWidth="1"/>
    <col min="3328" max="3328" width="9" style="5"/>
    <col min="3329" max="3329" width="13.875" style="5" bestFit="1" customWidth="1"/>
    <col min="3330" max="3330" width="23.5" style="5" bestFit="1" customWidth="1"/>
    <col min="3331" max="3333" width="9.125" style="5" bestFit="1" customWidth="1"/>
    <col min="3334" max="3334" width="10" style="5" bestFit="1" customWidth="1"/>
    <col min="3335" max="3335" width="3.625" style="5" customWidth="1"/>
    <col min="3336" max="3336" width="17.5" style="5" bestFit="1" customWidth="1"/>
    <col min="3337" max="3337" width="14.25" style="5" bestFit="1" customWidth="1"/>
    <col min="3338" max="3338" width="9" style="5" bestFit="1" customWidth="1"/>
    <col min="3339" max="3339" width="9.625" style="5" bestFit="1" customWidth="1"/>
    <col min="3340" max="3340" width="11" style="5" customWidth="1"/>
    <col min="3341" max="3341" width="2.25" style="5" customWidth="1"/>
    <col min="3342" max="3582" width="9" style="5"/>
    <col min="3583" max="3583" width="1.75" style="5" customWidth="1"/>
    <col min="3584" max="3584" width="9" style="5"/>
    <col min="3585" max="3585" width="13.875" style="5" bestFit="1" customWidth="1"/>
    <col min="3586" max="3586" width="23.5" style="5" bestFit="1" customWidth="1"/>
    <col min="3587" max="3589" width="9.125" style="5" bestFit="1" customWidth="1"/>
    <col min="3590" max="3590" width="10" style="5" bestFit="1" customWidth="1"/>
    <col min="3591" max="3591" width="3.625" style="5" customWidth="1"/>
    <col min="3592" max="3592" width="17.5" style="5" bestFit="1" customWidth="1"/>
    <col min="3593" max="3593" width="14.25" style="5" bestFit="1" customWidth="1"/>
    <col min="3594" max="3594" width="9" style="5" bestFit="1" customWidth="1"/>
    <col min="3595" max="3595" width="9.625" style="5" bestFit="1" customWidth="1"/>
    <col min="3596" max="3596" width="11" style="5" customWidth="1"/>
    <col min="3597" max="3597" width="2.25" style="5" customWidth="1"/>
    <col min="3598" max="3838" width="9" style="5"/>
    <col min="3839" max="3839" width="1.75" style="5" customWidth="1"/>
    <col min="3840" max="3840" width="9" style="5"/>
    <col min="3841" max="3841" width="13.875" style="5" bestFit="1" customWidth="1"/>
    <col min="3842" max="3842" width="23.5" style="5" bestFit="1" customWidth="1"/>
    <col min="3843" max="3845" width="9.125" style="5" bestFit="1" customWidth="1"/>
    <col min="3846" max="3846" width="10" style="5" bestFit="1" customWidth="1"/>
    <col min="3847" max="3847" width="3.625" style="5" customWidth="1"/>
    <col min="3848" max="3848" width="17.5" style="5" bestFit="1" customWidth="1"/>
    <col min="3849" max="3849" width="14.25" style="5" bestFit="1" customWidth="1"/>
    <col min="3850" max="3850" width="9" style="5" bestFit="1" customWidth="1"/>
    <col min="3851" max="3851" width="9.625" style="5" bestFit="1" customWidth="1"/>
    <col min="3852" max="3852" width="11" style="5" customWidth="1"/>
    <col min="3853" max="3853" width="2.25" style="5" customWidth="1"/>
    <col min="3854" max="4094" width="9" style="5"/>
    <col min="4095" max="4095" width="1.75" style="5" customWidth="1"/>
    <col min="4096" max="4096" width="9" style="5"/>
    <col min="4097" max="4097" width="13.875" style="5" bestFit="1" customWidth="1"/>
    <col min="4098" max="4098" width="23.5" style="5" bestFit="1" customWidth="1"/>
    <col min="4099" max="4101" width="9.125" style="5" bestFit="1" customWidth="1"/>
    <col min="4102" max="4102" width="10" style="5" bestFit="1" customWidth="1"/>
    <col min="4103" max="4103" width="3.625" style="5" customWidth="1"/>
    <col min="4104" max="4104" width="17.5" style="5" bestFit="1" customWidth="1"/>
    <col min="4105" max="4105" width="14.25" style="5" bestFit="1" customWidth="1"/>
    <col min="4106" max="4106" width="9" style="5" bestFit="1" customWidth="1"/>
    <col min="4107" max="4107" width="9.625" style="5" bestFit="1" customWidth="1"/>
    <col min="4108" max="4108" width="11" style="5" customWidth="1"/>
    <col min="4109" max="4109" width="2.25" style="5" customWidth="1"/>
    <col min="4110" max="4350" width="9" style="5"/>
    <col min="4351" max="4351" width="1.75" style="5" customWidth="1"/>
    <col min="4352" max="4352" width="9" style="5"/>
    <col min="4353" max="4353" width="13.875" style="5" bestFit="1" customWidth="1"/>
    <col min="4354" max="4354" width="23.5" style="5" bestFit="1" customWidth="1"/>
    <col min="4355" max="4357" width="9.125" style="5" bestFit="1" customWidth="1"/>
    <col min="4358" max="4358" width="10" style="5" bestFit="1" customWidth="1"/>
    <col min="4359" max="4359" width="3.625" style="5" customWidth="1"/>
    <col min="4360" max="4360" width="17.5" style="5" bestFit="1" customWidth="1"/>
    <col min="4361" max="4361" width="14.25" style="5" bestFit="1" customWidth="1"/>
    <col min="4362" max="4362" width="9" style="5" bestFit="1" customWidth="1"/>
    <col min="4363" max="4363" width="9.625" style="5" bestFit="1" customWidth="1"/>
    <col min="4364" max="4364" width="11" style="5" customWidth="1"/>
    <col min="4365" max="4365" width="2.25" style="5" customWidth="1"/>
    <col min="4366" max="4606" width="9" style="5"/>
    <col min="4607" max="4607" width="1.75" style="5" customWidth="1"/>
    <col min="4608" max="4608" width="9" style="5"/>
    <col min="4609" max="4609" width="13.875" style="5" bestFit="1" customWidth="1"/>
    <col min="4610" max="4610" width="23.5" style="5" bestFit="1" customWidth="1"/>
    <col min="4611" max="4613" width="9.125" style="5" bestFit="1" customWidth="1"/>
    <col min="4614" max="4614" width="10" style="5" bestFit="1" customWidth="1"/>
    <col min="4615" max="4615" width="3.625" style="5" customWidth="1"/>
    <col min="4616" max="4616" width="17.5" style="5" bestFit="1" customWidth="1"/>
    <col min="4617" max="4617" width="14.25" style="5" bestFit="1" customWidth="1"/>
    <col min="4618" max="4618" width="9" style="5" bestFit="1" customWidth="1"/>
    <col min="4619" max="4619" width="9.625" style="5" bestFit="1" customWidth="1"/>
    <col min="4620" max="4620" width="11" style="5" customWidth="1"/>
    <col min="4621" max="4621" width="2.25" style="5" customWidth="1"/>
    <col min="4622" max="4862" width="9" style="5"/>
    <col min="4863" max="4863" width="1.75" style="5" customWidth="1"/>
    <col min="4864" max="4864" width="9" style="5"/>
    <col min="4865" max="4865" width="13.875" style="5" bestFit="1" customWidth="1"/>
    <col min="4866" max="4866" width="23.5" style="5" bestFit="1" customWidth="1"/>
    <col min="4867" max="4869" width="9.125" style="5" bestFit="1" customWidth="1"/>
    <col min="4870" max="4870" width="10" style="5" bestFit="1" customWidth="1"/>
    <col min="4871" max="4871" width="3.625" style="5" customWidth="1"/>
    <col min="4872" max="4872" width="17.5" style="5" bestFit="1" customWidth="1"/>
    <col min="4873" max="4873" width="14.25" style="5" bestFit="1" customWidth="1"/>
    <col min="4874" max="4874" width="9" style="5" bestFit="1" customWidth="1"/>
    <col min="4875" max="4875" width="9.625" style="5" bestFit="1" customWidth="1"/>
    <col min="4876" max="4876" width="11" style="5" customWidth="1"/>
    <col min="4877" max="4877" width="2.25" style="5" customWidth="1"/>
    <col min="4878" max="5118" width="9" style="5"/>
    <col min="5119" max="5119" width="1.75" style="5" customWidth="1"/>
    <col min="5120" max="5120" width="9" style="5"/>
    <col min="5121" max="5121" width="13.875" style="5" bestFit="1" customWidth="1"/>
    <col min="5122" max="5122" width="23.5" style="5" bestFit="1" customWidth="1"/>
    <col min="5123" max="5125" width="9.125" style="5" bestFit="1" customWidth="1"/>
    <col min="5126" max="5126" width="10" style="5" bestFit="1" customWidth="1"/>
    <col min="5127" max="5127" width="3.625" style="5" customWidth="1"/>
    <col min="5128" max="5128" width="17.5" style="5" bestFit="1" customWidth="1"/>
    <col min="5129" max="5129" width="14.25" style="5" bestFit="1" customWidth="1"/>
    <col min="5130" max="5130" width="9" style="5" bestFit="1" customWidth="1"/>
    <col min="5131" max="5131" width="9.625" style="5" bestFit="1" customWidth="1"/>
    <col min="5132" max="5132" width="11" style="5" customWidth="1"/>
    <col min="5133" max="5133" width="2.25" style="5" customWidth="1"/>
    <col min="5134" max="5374" width="9" style="5"/>
    <col min="5375" max="5375" width="1.75" style="5" customWidth="1"/>
    <col min="5376" max="5376" width="9" style="5"/>
    <col min="5377" max="5377" width="13.875" style="5" bestFit="1" customWidth="1"/>
    <col min="5378" max="5378" width="23.5" style="5" bestFit="1" customWidth="1"/>
    <col min="5379" max="5381" width="9.125" style="5" bestFit="1" customWidth="1"/>
    <col min="5382" max="5382" width="10" style="5" bestFit="1" customWidth="1"/>
    <col min="5383" max="5383" width="3.625" style="5" customWidth="1"/>
    <col min="5384" max="5384" width="17.5" style="5" bestFit="1" customWidth="1"/>
    <col min="5385" max="5385" width="14.25" style="5" bestFit="1" customWidth="1"/>
    <col min="5386" max="5386" width="9" style="5" bestFit="1" customWidth="1"/>
    <col min="5387" max="5387" width="9.625" style="5" bestFit="1" customWidth="1"/>
    <col min="5388" max="5388" width="11" style="5" customWidth="1"/>
    <col min="5389" max="5389" width="2.25" style="5" customWidth="1"/>
    <col min="5390" max="5630" width="9" style="5"/>
    <col min="5631" max="5631" width="1.75" style="5" customWidth="1"/>
    <col min="5632" max="5632" width="9" style="5"/>
    <col min="5633" max="5633" width="13.875" style="5" bestFit="1" customWidth="1"/>
    <col min="5634" max="5634" width="23.5" style="5" bestFit="1" customWidth="1"/>
    <col min="5635" max="5637" width="9.125" style="5" bestFit="1" customWidth="1"/>
    <col min="5638" max="5638" width="10" style="5" bestFit="1" customWidth="1"/>
    <col min="5639" max="5639" width="3.625" style="5" customWidth="1"/>
    <col min="5640" max="5640" width="17.5" style="5" bestFit="1" customWidth="1"/>
    <col min="5641" max="5641" width="14.25" style="5" bestFit="1" customWidth="1"/>
    <col min="5642" max="5642" width="9" style="5" bestFit="1" customWidth="1"/>
    <col min="5643" max="5643" width="9.625" style="5" bestFit="1" customWidth="1"/>
    <col min="5644" max="5644" width="11" style="5" customWidth="1"/>
    <col min="5645" max="5645" width="2.25" style="5" customWidth="1"/>
    <col min="5646" max="5886" width="9" style="5"/>
    <col min="5887" max="5887" width="1.75" style="5" customWidth="1"/>
    <col min="5888" max="5888" width="9" style="5"/>
    <col min="5889" max="5889" width="13.875" style="5" bestFit="1" customWidth="1"/>
    <col min="5890" max="5890" width="23.5" style="5" bestFit="1" customWidth="1"/>
    <col min="5891" max="5893" width="9.125" style="5" bestFit="1" customWidth="1"/>
    <col min="5894" max="5894" width="10" style="5" bestFit="1" customWidth="1"/>
    <col min="5895" max="5895" width="3.625" style="5" customWidth="1"/>
    <col min="5896" max="5896" width="17.5" style="5" bestFit="1" customWidth="1"/>
    <col min="5897" max="5897" width="14.25" style="5" bestFit="1" customWidth="1"/>
    <col min="5898" max="5898" width="9" style="5" bestFit="1" customWidth="1"/>
    <col min="5899" max="5899" width="9.625" style="5" bestFit="1" customWidth="1"/>
    <col min="5900" max="5900" width="11" style="5" customWidth="1"/>
    <col min="5901" max="5901" width="2.25" style="5" customWidth="1"/>
    <col min="5902" max="6142" width="9" style="5"/>
    <col min="6143" max="6143" width="1.75" style="5" customWidth="1"/>
    <col min="6144" max="6144" width="9" style="5"/>
    <col min="6145" max="6145" width="13.875" style="5" bestFit="1" customWidth="1"/>
    <col min="6146" max="6146" width="23.5" style="5" bestFit="1" customWidth="1"/>
    <col min="6147" max="6149" width="9.125" style="5" bestFit="1" customWidth="1"/>
    <col min="6150" max="6150" width="10" style="5" bestFit="1" customWidth="1"/>
    <col min="6151" max="6151" width="3.625" style="5" customWidth="1"/>
    <col min="6152" max="6152" width="17.5" style="5" bestFit="1" customWidth="1"/>
    <col min="6153" max="6153" width="14.25" style="5" bestFit="1" customWidth="1"/>
    <col min="6154" max="6154" width="9" style="5" bestFit="1" customWidth="1"/>
    <col min="6155" max="6155" width="9.625" style="5" bestFit="1" customWidth="1"/>
    <col min="6156" max="6156" width="11" style="5" customWidth="1"/>
    <col min="6157" max="6157" width="2.25" style="5" customWidth="1"/>
    <col min="6158" max="6398" width="9" style="5"/>
    <col min="6399" max="6399" width="1.75" style="5" customWidth="1"/>
    <col min="6400" max="6400" width="9" style="5"/>
    <col min="6401" max="6401" width="13.875" style="5" bestFit="1" customWidth="1"/>
    <col min="6402" max="6402" width="23.5" style="5" bestFit="1" customWidth="1"/>
    <col min="6403" max="6405" width="9.125" style="5" bestFit="1" customWidth="1"/>
    <col min="6406" max="6406" width="10" style="5" bestFit="1" customWidth="1"/>
    <col min="6407" max="6407" width="3.625" style="5" customWidth="1"/>
    <col min="6408" max="6408" width="17.5" style="5" bestFit="1" customWidth="1"/>
    <col min="6409" max="6409" width="14.25" style="5" bestFit="1" customWidth="1"/>
    <col min="6410" max="6410" width="9" style="5" bestFit="1" customWidth="1"/>
    <col min="6411" max="6411" width="9.625" style="5" bestFit="1" customWidth="1"/>
    <col min="6412" max="6412" width="11" style="5" customWidth="1"/>
    <col min="6413" max="6413" width="2.25" style="5" customWidth="1"/>
    <col min="6414" max="6654" width="9" style="5"/>
    <col min="6655" max="6655" width="1.75" style="5" customWidth="1"/>
    <col min="6656" max="6656" width="9" style="5"/>
    <col min="6657" max="6657" width="13.875" style="5" bestFit="1" customWidth="1"/>
    <col min="6658" max="6658" width="23.5" style="5" bestFit="1" customWidth="1"/>
    <col min="6659" max="6661" width="9.125" style="5" bestFit="1" customWidth="1"/>
    <col min="6662" max="6662" width="10" style="5" bestFit="1" customWidth="1"/>
    <col min="6663" max="6663" width="3.625" style="5" customWidth="1"/>
    <col min="6664" max="6664" width="17.5" style="5" bestFit="1" customWidth="1"/>
    <col min="6665" max="6665" width="14.25" style="5" bestFit="1" customWidth="1"/>
    <col min="6666" max="6666" width="9" style="5" bestFit="1" customWidth="1"/>
    <col min="6667" max="6667" width="9.625" style="5" bestFit="1" customWidth="1"/>
    <col min="6668" max="6668" width="11" style="5" customWidth="1"/>
    <col min="6669" max="6669" width="2.25" style="5" customWidth="1"/>
    <col min="6670" max="6910" width="9" style="5"/>
    <col min="6911" max="6911" width="1.75" style="5" customWidth="1"/>
    <col min="6912" max="6912" width="9" style="5"/>
    <col min="6913" max="6913" width="13.875" style="5" bestFit="1" customWidth="1"/>
    <col min="6914" max="6914" width="23.5" style="5" bestFit="1" customWidth="1"/>
    <col min="6915" max="6917" width="9.125" style="5" bestFit="1" customWidth="1"/>
    <col min="6918" max="6918" width="10" style="5" bestFit="1" customWidth="1"/>
    <col min="6919" max="6919" width="3.625" style="5" customWidth="1"/>
    <col min="6920" max="6920" width="17.5" style="5" bestFit="1" customWidth="1"/>
    <col min="6921" max="6921" width="14.25" style="5" bestFit="1" customWidth="1"/>
    <col min="6922" max="6922" width="9" style="5" bestFit="1" customWidth="1"/>
    <col min="6923" max="6923" width="9.625" style="5" bestFit="1" customWidth="1"/>
    <col min="6924" max="6924" width="11" style="5" customWidth="1"/>
    <col min="6925" max="6925" width="2.25" style="5" customWidth="1"/>
    <col min="6926" max="7166" width="9" style="5"/>
    <col min="7167" max="7167" width="1.75" style="5" customWidth="1"/>
    <col min="7168" max="7168" width="9" style="5"/>
    <col min="7169" max="7169" width="13.875" style="5" bestFit="1" customWidth="1"/>
    <col min="7170" max="7170" width="23.5" style="5" bestFit="1" customWidth="1"/>
    <col min="7171" max="7173" width="9.125" style="5" bestFit="1" customWidth="1"/>
    <col min="7174" max="7174" width="10" style="5" bestFit="1" customWidth="1"/>
    <col min="7175" max="7175" width="3.625" style="5" customWidth="1"/>
    <col min="7176" max="7176" width="17.5" style="5" bestFit="1" customWidth="1"/>
    <col min="7177" max="7177" width="14.25" style="5" bestFit="1" customWidth="1"/>
    <col min="7178" max="7178" width="9" style="5" bestFit="1" customWidth="1"/>
    <col min="7179" max="7179" width="9.625" style="5" bestFit="1" customWidth="1"/>
    <col min="7180" max="7180" width="11" style="5" customWidth="1"/>
    <col min="7181" max="7181" width="2.25" style="5" customWidth="1"/>
    <col min="7182" max="7422" width="9" style="5"/>
    <col min="7423" max="7423" width="1.75" style="5" customWidth="1"/>
    <col min="7424" max="7424" width="9" style="5"/>
    <col min="7425" max="7425" width="13.875" style="5" bestFit="1" customWidth="1"/>
    <col min="7426" max="7426" width="23.5" style="5" bestFit="1" customWidth="1"/>
    <col min="7427" max="7429" width="9.125" style="5" bestFit="1" customWidth="1"/>
    <col min="7430" max="7430" width="10" style="5" bestFit="1" customWidth="1"/>
    <col min="7431" max="7431" width="3.625" style="5" customWidth="1"/>
    <col min="7432" max="7432" width="17.5" style="5" bestFit="1" customWidth="1"/>
    <col min="7433" max="7433" width="14.25" style="5" bestFit="1" customWidth="1"/>
    <col min="7434" max="7434" width="9" style="5" bestFit="1" customWidth="1"/>
    <col min="7435" max="7435" width="9.625" style="5" bestFit="1" customWidth="1"/>
    <col min="7436" max="7436" width="11" style="5" customWidth="1"/>
    <col min="7437" max="7437" width="2.25" style="5" customWidth="1"/>
    <col min="7438" max="7678" width="9" style="5"/>
    <col min="7679" max="7679" width="1.75" style="5" customWidth="1"/>
    <col min="7680" max="7680" width="9" style="5"/>
    <col min="7681" max="7681" width="13.875" style="5" bestFit="1" customWidth="1"/>
    <col min="7682" max="7682" width="23.5" style="5" bestFit="1" customWidth="1"/>
    <col min="7683" max="7685" width="9.125" style="5" bestFit="1" customWidth="1"/>
    <col min="7686" max="7686" width="10" style="5" bestFit="1" customWidth="1"/>
    <col min="7687" max="7687" width="3.625" style="5" customWidth="1"/>
    <col min="7688" max="7688" width="17.5" style="5" bestFit="1" customWidth="1"/>
    <col min="7689" max="7689" width="14.25" style="5" bestFit="1" customWidth="1"/>
    <col min="7690" max="7690" width="9" style="5" bestFit="1" customWidth="1"/>
    <col min="7691" max="7691" width="9.625" style="5" bestFit="1" customWidth="1"/>
    <col min="7692" max="7692" width="11" style="5" customWidth="1"/>
    <col min="7693" max="7693" width="2.25" style="5" customWidth="1"/>
    <col min="7694" max="7934" width="9" style="5"/>
    <col min="7935" max="7935" width="1.75" style="5" customWidth="1"/>
    <col min="7936" max="7936" width="9" style="5"/>
    <col min="7937" max="7937" width="13.875" style="5" bestFit="1" customWidth="1"/>
    <col min="7938" max="7938" width="23.5" style="5" bestFit="1" customWidth="1"/>
    <col min="7939" max="7941" width="9.125" style="5" bestFit="1" customWidth="1"/>
    <col min="7942" max="7942" width="10" style="5" bestFit="1" customWidth="1"/>
    <col min="7943" max="7943" width="3.625" style="5" customWidth="1"/>
    <col min="7944" max="7944" width="17.5" style="5" bestFit="1" customWidth="1"/>
    <col min="7945" max="7945" width="14.25" style="5" bestFit="1" customWidth="1"/>
    <col min="7946" max="7946" width="9" style="5" bestFit="1" customWidth="1"/>
    <col min="7947" max="7947" width="9.625" style="5" bestFit="1" customWidth="1"/>
    <col min="7948" max="7948" width="11" style="5" customWidth="1"/>
    <col min="7949" max="7949" width="2.25" style="5" customWidth="1"/>
    <col min="7950" max="8190" width="9" style="5"/>
    <col min="8191" max="8191" width="1.75" style="5" customWidth="1"/>
    <col min="8192" max="8192" width="9" style="5"/>
    <col min="8193" max="8193" width="13.875" style="5" bestFit="1" customWidth="1"/>
    <col min="8194" max="8194" width="23.5" style="5" bestFit="1" customWidth="1"/>
    <col min="8195" max="8197" width="9.125" style="5" bestFit="1" customWidth="1"/>
    <col min="8198" max="8198" width="10" style="5" bestFit="1" customWidth="1"/>
    <col min="8199" max="8199" width="3.625" style="5" customWidth="1"/>
    <col min="8200" max="8200" width="17.5" style="5" bestFit="1" customWidth="1"/>
    <col min="8201" max="8201" width="14.25" style="5" bestFit="1" customWidth="1"/>
    <col min="8202" max="8202" width="9" style="5" bestFit="1" customWidth="1"/>
    <col min="8203" max="8203" width="9.625" style="5" bestFit="1" customWidth="1"/>
    <col min="8204" max="8204" width="11" style="5" customWidth="1"/>
    <col min="8205" max="8205" width="2.25" style="5" customWidth="1"/>
    <col min="8206" max="8446" width="9" style="5"/>
    <col min="8447" max="8447" width="1.75" style="5" customWidth="1"/>
    <col min="8448" max="8448" width="9" style="5"/>
    <col min="8449" max="8449" width="13.875" style="5" bestFit="1" customWidth="1"/>
    <col min="8450" max="8450" width="23.5" style="5" bestFit="1" customWidth="1"/>
    <col min="8451" max="8453" width="9.125" style="5" bestFit="1" customWidth="1"/>
    <col min="8454" max="8454" width="10" style="5" bestFit="1" customWidth="1"/>
    <col min="8455" max="8455" width="3.625" style="5" customWidth="1"/>
    <col min="8456" max="8456" width="17.5" style="5" bestFit="1" customWidth="1"/>
    <col min="8457" max="8457" width="14.25" style="5" bestFit="1" customWidth="1"/>
    <col min="8458" max="8458" width="9" style="5" bestFit="1" customWidth="1"/>
    <col min="8459" max="8459" width="9.625" style="5" bestFit="1" customWidth="1"/>
    <col min="8460" max="8460" width="11" style="5" customWidth="1"/>
    <col min="8461" max="8461" width="2.25" style="5" customWidth="1"/>
    <col min="8462" max="8702" width="9" style="5"/>
    <col min="8703" max="8703" width="1.75" style="5" customWidth="1"/>
    <col min="8704" max="8704" width="9" style="5"/>
    <col min="8705" max="8705" width="13.875" style="5" bestFit="1" customWidth="1"/>
    <col min="8706" max="8706" width="23.5" style="5" bestFit="1" customWidth="1"/>
    <col min="8707" max="8709" width="9.125" style="5" bestFit="1" customWidth="1"/>
    <col min="8710" max="8710" width="10" style="5" bestFit="1" customWidth="1"/>
    <col min="8711" max="8711" width="3.625" style="5" customWidth="1"/>
    <col min="8712" max="8712" width="17.5" style="5" bestFit="1" customWidth="1"/>
    <col min="8713" max="8713" width="14.25" style="5" bestFit="1" customWidth="1"/>
    <col min="8714" max="8714" width="9" style="5" bestFit="1" customWidth="1"/>
    <col min="8715" max="8715" width="9.625" style="5" bestFit="1" customWidth="1"/>
    <col min="8716" max="8716" width="11" style="5" customWidth="1"/>
    <col min="8717" max="8717" width="2.25" style="5" customWidth="1"/>
    <col min="8718" max="8958" width="9" style="5"/>
    <col min="8959" max="8959" width="1.75" style="5" customWidth="1"/>
    <col min="8960" max="8960" width="9" style="5"/>
    <col min="8961" max="8961" width="13.875" style="5" bestFit="1" customWidth="1"/>
    <col min="8962" max="8962" width="23.5" style="5" bestFit="1" customWidth="1"/>
    <col min="8963" max="8965" width="9.125" style="5" bestFit="1" customWidth="1"/>
    <col min="8966" max="8966" width="10" style="5" bestFit="1" customWidth="1"/>
    <col min="8967" max="8967" width="3.625" style="5" customWidth="1"/>
    <col min="8968" max="8968" width="17.5" style="5" bestFit="1" customWidth="1"/>
    <col min="8969" max="8969" width="14.25" style="5" bestFit="1" customWidth="1"/>
    <col min="8970" max="8970" width="9" style="5" bestFit="1" customWidth="1"/>
    <col min="8971" max="8971" width="9.625" style="5" bestFit="1" customWidth="1"/>
    <col min="8972" max="8972" width="11" style="5" customWidth="1"/>
    <col min="8973" max="8973" width="2.25" style="5" customWidth="1"/>
    <col min="8974" max="9214" width="9" style="5"/>
    <col min="9215" max="9215" width="1.75" style="5" customWidth="1"/>
    <col min="9216" max="9216" width="9" style="5"/>
    <col min="9217" max="9217" width="13.875" style="5" bestFit="1" customWidth="1"/>
    <col min="9218" max="9218" width="23.5" style="5" bestFit="1" customWidth="1"/>
    <col min="9219" max="9221" width="9.125" style="5" bestFit="1" customWidth="1"/>
    <col min="9222" max="9222" width="10" style="5" bestFit="1" customWidth="1"/>
    <col min="9223" max="9223" width="3.625" style="5" customWidth="1"/>
    <col min="9224" max="9224" width="17.5" style="5" bestFit="1" customWidth="1"/>
    <col min="9225" max="9225" width="14.25" style="5" bestFit="1" customWidth="1"/>
    <col min="9226" max="9226" width="9" style="5" bestFit="1" customWidth="1"/>
    <col min="9227" max="9227" width="9.625" style="5" bestFit="1" customWidth="1"/>
    <col min="9228" max="9228" width="11" style="5" customWidth="1"/>
    <col min="9229" max="9229" width="2.25" style="5" customWidth="1"/>
    <col min="9230" max="9470" width="9" style="5"/>
    <col min="9471" max="9471" width="1.75" style="5" customWidth="1"/>
    <col min="9472" max="9472" width="9" style="5"/>
    <col min="9473" max="9473" width="13.875" style="5" bestFit="1" customWidth="1"/>
    <col min="9474" max="9474" width="23.5" style="5" bestFit="1" customWidth="1"/>
    <col min="9475" max="9477" width="9.125" style="5" bestFit="1" customWidth="1"/>
    <col min="9478" max="9478" width="10" style="5" bestFit="1" customWidth="1"/>
    <col min="9479" max="9479" width="3.625" style="5" customWidth="1"/>
    <col min="9480" max="9480" width="17.5" style="5" bestFit="1" customWidth="1"/>
    <col min="9481" max="9481" width="14.25" style="5" bestFit="1" customWidth="1"/>
    <col min="9482" max="9482" width="9" style="5" bestFit="1" customWidth="1"/>
    <col min="9483" max="9483" width="9.625" style="5" bestFit="1" customWidth="1"/>
    <col min="9484" max="9484" width="11" style="5" customWidth="1"/>
    <col min="9485" max="9485" width="2.25" style="5" customWidth="1"/>
    <col min="9486" max="9726" width="9" style="5"/>
    <col min="9727" max="9727" width="1.75" style="5" customWidth="1"/>
    <col min="9728" max="9728" width="9" style="5"/>
    <col min="9729" max="9729" width="13.875" style="5" bestFit="1" customWidth="1"/>
    <col min="9730" max="9730" width="23.5" style="5" bestFit="1" customWidth="1"/>
    <col min="9731" max="9733" width="9.125" style="5" bestFit="1" customWidth="1"/>
    <col min="9734" max="9734" width="10" style="5" bestFit="1" customWidth="1"/>
    <col min="9735" max="9735" width="3.625" style="5" customWidth="1"/>
    <col min="9736" max="9736" width="17.5" style="5" bestFit="1" customWidth="1"/>
    <col min="9737" max="9737" width="14.25" style="5" bestFit="1" customWidth="1"/>
    <col min="9738" max="9738" width="9" style="5" bestFit="1" customWidth="1"/>
    <col min="9739" max="9739" width="9.625" style="5" bestFit="1" customWidth="1"/>
    <col min="9740" max="9740" width="11" style="5" customWidth="1"/>
    <col min="9741" max="9741" width="2.25" style="5" customWidth="1"/>
    <col min="9742" max="9982" width="9" style="5"/>
    <col min="9983" max="9983" width="1.75" style="5" customWidth="1"/>
    <col min="9984" max="9984" width="9" style="5"/>
    <col min="9985" max="9985" width="13.875" style="5" bestFit="1" customWidth="1"/>
    <col min="9986" max="9986" width="23.5" style="5" bestFit="1" customWidth="1"/>
    <col min="9987" max="9989" width="9.125" style="5" bestFit="1" customWidth="1"/>
    <col min="9990" max="9990" width="10" style="5" bestFit="1" customWidth="1"/>
    <col min="9991" max="9991" width="3.625" style="5" customWidth="1"/>
    <col min="9992" max="9992" width="17.5" style="5" bestFit="1" customWidth="1"/>
    <col min="9993" max="9993" width="14.25" style="5" bestFit="1" customWidth="1"/>
    <col min="9994" max="9994" width="9" style="5" bestFit="1" customWidth="1"/>
    <col min="9995" max="9995" width="9.625" style="5" bestFit="1" customWidth="1"/>
    <col min="9996" max="9996" width="11" style="5" customWidth="1"/>
    <col min="9997" max="9997" width="2.25" style="5" customWidth="1"/>
    <col min="9998" max="10238" width="9" style="5"/>
    <col min="10239" max="10239" width="1.75" style="5" customWidth="1"/>
    <col min="10240" max="10240" width="9" style="5"/>
    <col min="10241" max="10241" width="13.875" style="5" bestFit="1" customWidth="1"/>
    <col min="10242" max="10242" width="23.5" style="5" bestFit="1" customWidth="1"/>
    <col min="10243" max="10245" width="9.125" style="5" bestFit="1" customWidth="1"/>
    <col min="10246" max="10246" width="10" style="5" bestFit="1" customWidth="1"/>
    <col min="10247" max="10247" width="3.625" style="5" customWidth="1"/>
    <col min="10248" max="10248" width="17.5" style="5" bestFit="1" customWidth="1"/>
    <col min="10249" max="10249" width="14.25" style="5" bestFit="1" customWidth="1"/>
    <col min="10250" max="10250" width="9" style="5" bestFit="1" customWidth="1"/>
    <col min="10251" max="10251" width="9.625" style="5" bestFit="1" customWidth="1"/>
    <col min="10252" max="10252" width="11" style="5" customWidth="1"/>
    <col min="10253" max="10253" width="2.25" style="5" customWidth="1"/>
    <col min="10254" max="10494" width="9" style="5"/>
    <col min="10495" max="10495" width="1.75" style="5" customWidth="1"/>
    <col min="10496" max="10496" width="9" style="5"/>
    <col min="10497" max="10497" width="13.875" style="5" bestFit="1" customWidth="1"/>
    <col min="10498" max="10498" width="23.5" style="5" bestFit="1" customWidth="1"/>
    <col min="10499" max="10501" width="9.125" style="5" bestFit="1" customWidth="1"/>
    <col min="10502" max="10502" width="10" style="5" bestFit="1" customWidth="1"/>
    <col min="10503" max="10503" width="3.625" style="5" customWidth="1"/>
    <col min="10504" max="10504" width="17.5" style="5" bestFit="1" customWidth="1"/>
    <col min="10505" max="10505" width="14.25" style="5" bestFit="1" customWidth="1"/>
    <col min="10506" max="10506" width="9" style="5" bestFit="1" customWidth="1"/>
    <col min="10507" max="10507" width="9.625" style="5" bestFit="1" customWidth="1"/>
    <col min="10508" max="10508" width="11" style="5" customWidth="1"/>
    <col min="10509" max="10509" width="2.25" style="5" customWidth="1"/>
    <col min="10510" max="10750" width="9" style="5"/>
    <col min="10751" max="10751" width="1.75" style="5" customWidth="1"/>
    <col min="10752" max="10752" width="9" style="5"/>
    <col min="10753" max="10753" width="13.875" style="5" bestFit="1" customWidth="1"/>
    <col min="10754" max="10754" width="23.5" style="5" bestFit="1" customWidth="1"/>
    <col min="10755" max="10757" width="9.125" style="5" bestFit="1" customWidth="1"/>
    <col min="10758" max="10758" width="10" style="5" bestFit="1" customWidth="1"/>
    <col min="10759" max="10759" width="3.625" style="5" customWidth="1"/>
    <col min="10760" max="10760" width="17.5" style="5" bestFit="1" customWidth="1"/>
    <col min="10761" max="10761" width="14.25" style="5" bestFit="1" customWidth="1"/>
    <col min="10762" max="10762" width="9" style="5" bestFit="1" customWidth="1"/>
    <col min="10763" max="10763" width="9.625" style="5" bestFit="1" customWidth="1"/>
    <col min="10764" max="10764" width="11" style="5" customWidth="1"/>
    <col min="10765" max="10765" width="2.25" style="5" customWidth="1"/>
    <col min="10766" max="11006" width="9" style="5"/>
    <col min="11007" max="11007" width="1.75" style="5" customWidth="1"/>
    <col min="11008" max="11008" width="9" style="5"/>
    <col min="11009" max="11009" width="13.875" style="5" bestFit="1" customWidth="1"/>
    <col min="11010" max="11010" width="23.5" style="5" bestFit="1" customWidth="1"/>
    <col min="11011" max="11013" width="9.125" style="5" bestFit="1" customWidth="1"/>
    <col min="11014" max="11014" width="10" style="5" bestFit="1" customWidth="1"/>
    <col min="11015" max="11015" width="3.625" style="5" customWidth="1"/>
    <col min="11016" max="11016" width="17.5" style="5" bestFit="1" customWidth="1"/>
    <col min="11017" max="11017" width="14.25" style="5" bestFit="1" customWidth="1"/>
    <col min="11018" max="11018" width="9" style="5" bestFit="1" customWidth="1"/>
    <col min="11019" max="11019" width="9.625" style="5" bestFit="1" customWidth="1"/>
    <col min="11020" max="11020" width="11" style="5" customWidth="1"/>
    <col min="11021" max="11021" width="2.25" style="5" customWidth="1"/>
    <col min="11022" max="11262" width="9" style="5"/>
    <col min="11263" max="11263" width="1.75" style="5" customWidth="1"/>
    <col min="11264" max="11264" width="9" style="5"/>
    <col min="11265" max="11265" width="13.875" style="5" bestFit="1" customWidth="1"/>
    <col min="11266" max="11266" width="23.5" style="5" bestFit="1" customWidth="1"/>
    <col min="11267" max="11269" width="9.125" style="5" bestFit="1" customWidth="1"/>
    <col min="11270" max="11270" width="10" style="5" bestFit="1" customWidth="1"/>
    <col min="11271" max="11271" width="3.625" style="5" customWidth="1"/>
    <col min="11272" max="11272" width="17.5" style="5" bestFit="1" customWidth="1"/>
    <col min="11273" max="11273" width="14.25" style="5" bestFit="1" customWidth="1"/>
    <col min="11274" max="11274" width="9" style="5" bestFit="1" customWidth="1"/>
    <col min="11275" max="11275" width="9.625" style="5" bestFit="1" customWidth="1"/>
    <col min="11276" max="11276" width="11" style="5" customWidth="1"/>
    <col min="11277" max="11277" width="2.25" style="5" customWidth="1"/>
    <col min="11278" max="11518" width="9" style="5"/>
    <col min="11519" max="11519" width="1.75" style="5" customWidth="1"/>
    <col min="11520" max="11520" width="9" style="5"/>
    <col min="11521" max="11521" width="13.875" style="5" bestFit="1" customWidth="1"/>
    <col min="11522" max="11522" width="23.5" style="5" bestFit="1" customWidth="1"/>
    <col min="11523" max="11525" width="9.125" style="5" bestFit="1" customWidth="1"/>
    <col min="11526" max="11526" width="10" style="5" bestFit="1" customWidth="1"/>
    <col min="11527" max="11527" width="3.625" style="5" customWidth="1"/>
    <col min="11528" max="11528" width="17.5" style="5" bestFit="1" customWidth="1"/>
    <col min="11529" max="11529" width="14.25" style="5" bestFit="1" customWidth="1"/>
    <col min="11530" max="11530" width="9" style="5" bestFit="1" customWidth="1"/>
    <col min="11531" max="11531" width="9.625" style="5" bestFit="1" customWidth="1"/>
    <col min="11532" max="11532" width="11" style="5" customWidth="1"/>
    <col min="11533" max="11533" width="2.25" style="5" customWidth="1"/>
    <col min="11534" max="11774" width="9" style="5"/>
    <col min="11775" max="11775" width="1.75" style="5" customWidth="1"/>
    <col min="11776" max="11776" width="9" style="5"/>
    <col min="11777" max="11777" width="13.875" style="5" bestFit="1" customWidth="1"/>
    <col min="11778" max="11778" width="23.5" style="5" bestFit="1" customWidth="1"/>
    <col min="11779" max="11781" width="9.125" style="5" bestFit="1" customWidth="1"/>
    <col min="11782" max="11782" width="10" style="5" bestFit="1" customWidth="1"/>
    <col min="11783" max="11783" width="3.625" style="5" customWidth="1"/>
    <col min="11784" max="11784" width="17.5" style="5" bestFit="1" customWidth="1"/>
    <col min="11785" max="11785" width="14.25" style="5" bestFit="1" customWidth="1"/>
    <col min="11786" max="11786" width="9" style="5" bestFit="1" customWidth="1"/>
    <col min="11787" max="11787" width="9.625" style="5" bestFit="1" customWidth="1"/>
    <col min="11788" max="11788" width="11" style="5" customWidth="1"/>
    <col min="11789" max="11789" width="2.25" style="5" customWidth="1"/>
    <col min="11790" max="12030" width="9" style="5"/>
    <col min="12031" max="12031" width="1.75" style="5" customWidth="1"/>
    <col min="12032" max="12032" width="9" style="5"/>
    <col min="12033" max="12033" width="13.875" style="5" bestFit="1" customWidth="1"/>
    <col min="12034" max="12034" width="23.5" style="5" bestFit="1" customWidth="1"/>
    <col min="12035" max="12037" width="9.125" style="5" bestFit="1" customWidth="1"/>
    <col min="12038" max="12038" width="10" style="5" bestFit="1" customWidth="1"/>
    <col min="12039" max="12039" width="3.625" style="5" customWidth="1"/>
    <col min="12040" max="12040" width="17.5" style="5" bestFit="1" customWidth="1"/>
    <col min="12041" max="12041" width="14.25" style="5" bestFit="1" customWidth="1"/>
    <col min="12042" max="12042" width="9" style="5" bestFit="1" customWidth="1"/>
    <col min="12043" max="12043" width="9.625" style="5" bestFit="1" customWidth="1"/>
    <col min="12044" max="12044" width="11" style="5" customWidth="1"/>
    <col min="12045" max="12045" width="2.25" style="5" customWidth="1"/>
    <col min="12046" max="12286" width="9" style="5"/>
    <col min="12287" max="12287" width="1.75" style="5" customWidth="1"/>
    <col min="12288" max="12288" width="9" style="5"/>
    <col min="12289" max="12289" width="13.875" style="5" bestFit="1" customWidth="1"/>
    <col min="12290" max="12290" width="23.5" style="5" bestFit="1" customWidth="1"/>
    <col min="12291" max="12293" width="9.125" style="5" bestFit="1" customWidth="1"/>
    <col min="12294" max="12294" width="10" style="5" bestFit="1" customWidth="1"/>
    <col min="12295" max="12295" width="3.625" style="5" customWidth="1"/>
    <col min="12296" max="12296" width="17.5" style="5" bestFit="1" customWidth="1"/>
    <col min="12297" max="12297" width="14.25" style="5" bestFit="1" customWidth="1"/>
    <col min="12298" max="12298" width="9" style="5" bestFit="1" customWidth="1"/>
    <col min="12299" max="12299" width="9.625" style="5" bestFit="1" customWidth="1"/>
    <col min="12300" max="12300" width="11" style="5" customWidth="1"/>
    <col min="12301" max="12301" width="2.25" style="5" customWidth="1"/>
    <col min="12302" max="12542" width="9" style="5"/>
    <col min="12543" max="12543" width="1.75" style="5" customWidth="1"/>
    <col min="12544" max="12544" width="9" style="5"/>
    <col min="12545" max="12545" width="13.875" style="5" bestFit="1" customWidth="1"/>
    <col min="12546" max="12546" width="23.5" style="5" bestFit="1" customWidth="1"/>
    <col min="12547" max="12549" width="9.125" style="5" bestFit="1" customWidth="1"/>
    <col min="12550" max="12550" width="10" style="5" bestFit="1" customWidth="1"/>
    <col min="12551" max="12551" width="3.625" style="5" customWidth="1"/>
    <col min="12552" max="12552" width="17.5" style="5" bestFit="1" customWidth="1"/>
    <col min="12553" max="12553" width="14.25" style="5" bestFit="1" customWidth="1"/>
    <col min="12554" max="12554" width="9" style="5" bestFit="1" customWidth="1"/>
    <col min="12555" max="12555" width="9.625" style="5" bestFit="1" customWidth="1"/>
    <col min="12556" max="12556" width="11" style="5" customWidth="1"/>
    <col min="12557" max="12557" width="2.25" style="5" customWidth="1"/>
    <col min="12558" max="12798" width="9" style="5"/>
    <col min="12799" max="12799" width="1.75" style="5" customWidth="1"/>
    <col min="12800" max="12800" width="9" style="5"/>
    <col min="12801" max="12801" width="13.875" style="5" bestFit="1" customWidth="1"/>
    <col min="12802" max="12802" width="23.5" style="5" bestFit="1" customWidth="1"/>
    <col min="12803" max="12805" width="9.125" style="5" bestFit="1" customWidth="1"/>
    <col min="12806" max="12806" width="10" style="5" bestFit="1" customWidth="1"/>
    <col min="12807" max="12807" width="3.625" style="5" customWidth="1"/>
    <col min="12808" max="12808" width="17.5" style="5" bestFit="1" customWidth="1"/>
    <col min="12809" max="12809" width="14.25" style="5" bestFit="1" customWidth="1"/>
    <col min="12810" max="12810" width="9" style="5" bestFit="1" customWidth="1"/>
    <col min="12811" max="12811" width="9.625" style="5" bestFit="1" customWidth="1"/>
    <col min="12812" max="12812" width="11" style="5" customWidth="1"/>
    <col min="12813" max="12813" width="2.25" style="5" customWidth="1"/>
    <col min="12814" max="13054" width="9" style="5"/>
    <col min="13055" max="13055" width="1.75" style="5" customWidth="1"/>
    <col min="13056" max="13056" width="9" style="5"/>
    <col min="13057" max="13057" width="13.875" style="5" bestFit="1" customWidth="1"/>
    <col min="13058" max="13058" width="23.5" style="5" bestFit="1" customWidth="1"/>
    <col min="13059" max="13061" width="9.125" style="5" bestFit="1" customWidth="1"/>
    <col min="13062" max="13062" width="10" style="5" bestFit="1" customWidth="1"/>
    <col min="13063" max="13063" width="3.625" style="5" customWidth="1"/>
    <col min="13064" max="13064" width="17.5" style="5" bestFit="1" customWidth="1"/>
    <col min="13065" max="13065" width="14.25" style="5" bestFit="1" customWidth="1"/>
    <col min="13066" max="13066" width="9" style="5" bestFit="1" customWidth="1"/>
    <col min="13067" max="13067" width="9.625" style="5" bestFit="1" customWidth="1"/>
    <col min="13068" max="13068" width="11" style="5" customWidth="1"/>
    <col min="13069" max="13069" width="2.25" style="5" customWidth="1"/>
    <col min="13070" max="13310" width="9" style="5"/>
    <col min="13311" max="13311" width="1.75" style="5" customWidth="1"/>
    <col min="13312" max="13312" width="9" style="5"/>
    <col min="13313" max="13313" width="13.875" style="5" bestFit="1" customWidth="1"/>
    <col min="13314" max="13314" width="23.5" style="5" bestFit="1" customWidth="1"/>
    <col min="13315" max="13317" width="9.125" style="5" bestFit="1" customWidth="1"/>
    <col min="13318" max="13318" width="10" style="5" bestFit="1" customWidth="1"/>
    <col min="13319" max="13319" width="3.625" style="5" customWidth="1"/>
    <col min="13320" max="13320" width="17.5" style="5" bestFit="1" customWidth="1"/>
    <col min="13321" max="13321" width="14.25" style="5" bestFit="1" customWidth="1"/>
    <col min="13322" max="13322" width="9" style="5" bestFit="1" customWidth="1"/>
    <col min="13323" max="13323" width="9.625" style="5" bestFit="1" customWidth="1"/>
    <col min="13324" max="13324" width="11" style="5" customWidth="1"/>
    <col min="13325" max="13325" width="2.25" style="5" customWidth="1"/>
    <col min="13326" max="13566" width="9" style="5"/>
    <col min="13567" max="13567" width="1.75" style="5" customWidth="1"/>
    <col min="13568" max="13568" width="9" style="5"/>
    <col min="13569" max="13569" width="13.875" style="5" bestFit="1" customWidth="1"/>
    <col min="13570" max="13570" width="23.5" style="5" bestFit="1" customWidth="1"/>
    <col min="13571" max="13573" width="9.125" style="5" bestFit="1" customWidth="1"/>
    <col min="13574" max="13574" width="10" style="5" bestFit="1" customWidth="1"/>
    <col min="13575" max="13575" width="3.625" style="5" customWidth="1"/>
    <col min="13576" max="13576" width="17.5" style="5" bestFit="1" customWidth="1"/>
    <col min="13577" max="13577" width="14.25" style="5" bestFit="1" customWidth="1"/>
    <col min="13578" max="13578" width="9" style="5" bestFit="1" customWidth="1"/>
    <col min="13579" max="13579" width="9.625" style="5" bestFit="1" customWidth="1"/>
    <col min="13580" max="13580" width="11" style="5" customWidth="1"/>
    <col min="13581" max="13581" width="2.25" style="5" customWidth="1"/>
    <col min="13582" max="13822" width="9" style="5"/>
    <col min="13823" max="13823" width="1.75" style="5" customWidth="1"/>
    <col min="13824" max="13824" width="9" style="5"/>
    <col min="13825" max="13825" width="13.875" style="5" bestFit="1" customWidth="1"/>
    <col min="13826" max="13826" width="23.5" style="5" bestFit="1" customWidth="1"/>
    <col min="13827" max="13829" width="9.125" style="5" bestFit="1" customWidth="1"/>
    <col min="13830" max="13830" width="10" style="5" bestFit="1" customWidth="1"/>
    <col min="13831" max="13831" width="3.625" style="5" customWidth="1"/>
    <col min="13832" max="13832" width="17.5" style="5" bestFit="1" customWidth="1"/>
    <col min="13833" max="13833" width="14.25" style="5" bestFit="1" customWidth="1"/>
    <col min="13834" max="13834" width="9" style="5" bestFit="1" customWidth="1"/>
    <col min="13835" max="13835" width="9.625" style="5" bestFit="1" customWidth="1"/>
    <col min="13836" max="13836" width="11" style="5" customWidth="1"/>
    <col min="13837" max="13837" width="2.25" style="5" customWidth="1"/>
    <col min="13838" max="14078" width="9" style="5"/>
    <col min="14079" max="14079" width="1.75" style="5" customWidth="1"/>
    <col min="14080" max="14080" width="9" style="5"/>
    <col min="14081" max="14081" width="13.875" style="5" bestFit="1" customWidth="1"/>
    <col min="14082" max="14082" width="23.5" style="5" bestFit="1" customWidth="1"/>
    <col min="14083" max="14085" width="9.125" style="5" bestFit="1" customWidth="1"/>
    <col min="14086" max="14086" width="10" style="5" bestFit="1" customWidth="1"/>
    <col min="14087" max="14087" width="3.625" style="5" customWidth="1"/>
    <col min="14088" max="14088" width="17.5" style="5" bestFit="1" customWidth="1"/>
    <col min="14089" max="14089" width="14.25" style="5" bestFit="1" customWidth="1"/>
    <col min="14090" max="14090" width="9" style="5" bestFit="1" customWidth="1"/>
    <col min="14091" max="14091" width="9.625" style="5" bestFit="1" customWidth="1"/>
    <col min="14092" max="14092" width="11" style="5" customWidth="1"/>
    <col min="14093" max="14093" width="2.25" style="5" customWidth="1"/>
    <col min="14094" max="14334" width="9" style="5"/>
    <col min="14335" max="14335" width="1.75" style="5" customWidth="1"/>
    <col min="14336" max="14336" width="9" style="5"/>
    <col min="14337" max="14337" width="13.875" style="5" bestFit="1" customWidth="1"/>
    <col min="14338" max="14338" width="23.5" style="5" bestFit="1" customWidth="1"/>
    <col min="14339" max="14341" width="9.125" style="5" bestFit="1" customWidth="1"/>
    <col min="14342" max="14342" width="10" style="5" bestFit="1" customWidth="1"/>
    <col min="14343" max="14343" width="3.625" style="5" customWidth="1"/>
    <col min="14344" max="14344" width="17.5" style="5" bestFit="1" customWidth="1"/>
    <col min="14345" max="14345" width="14.25" style="5" bestFit="1" customWidth="1"/>
    <col min="14346" max="14346" width="9" style="5" bestFit="1" customWidth="1"/>
    <col min="14347" max="14347" width="9.625" style="5" bestFit="1" customWidth="1"/>
    <col min="14348" max="14348" width="11" style="5" customWidth="1"/>
    <col min="14349" max="14349" width="2.25" style="5" customWidth="1"/>
    <col min="14350" max="14590" width="9" style="5"/>
    <col min="14591" max="14591" width="1.75" style="5" customWidth="1"/>
    <col min="14592" max="14592" width="9" style="5"/>
    <col min="14593" max="14593" width="13.875" style="5" bestFit="1" customWidth="1"/>
    <col min="14594" max="14594" width="23.5" style="5" bestFit="1" customWidth="1"/>
    <col min="14595" max="14597" width="9.125" style="5" bestFit="1" customWidth="1"/>
    <col min="14598" max="14598" width="10" style="5" bestFit="1" customWidth="1"/>
    <col min="14599" max="14599" width="3.625" style="5" customWidth="1"/>
    <col min="14600" max="14600" width="17.5" style="5" bestFit="1" customWidth="1"/>
    <col min="14601" max="14601" width="14.25" style="5" bestFit="1" customWidth="1"/>
    <col min="14602" max="14602" width="9" style="5" bestFit="1" customWidth="1"/>
    <col min="14603" max="14603" width="9.625" style="5" bestFit="1" customWidth="1"/>
    <col min="14604" max="14604" width="11" style="5" customWidth="1"/>
    <col min="14605" max="14605" width="2.25" style="5" customWidth="1"/>
    <col min="14606" max="14846" width="9" style="5"/>
    <col min="14847" max="14847" width="1.75" style="5" customWidth="1"/>
    <col min="14848" max="14848" width="9" style="5"/>
    <col min="14849" max="14849" width="13.875" style="5" bestFit="1" customWidth="1"/>
    <col min="14850" max="14850" width="23.5" style="5" bestFit="1" customWidth="1"/>
    <col min="14851" max="14853" width="9.125" style="5" bestFit="1" customWidth="1"/>
    <col min="14854" max="14854" width="10" style="5" bestFit="1" customWidth="1"/>
    <col min="14855" max="14855" width="3.625" style="5" customWidth="1"/>
    <col min="14856" max="14856" width="17.5" style="5" bestFit="1" customWidth="1"/>
    <col min="14857" max="14857" width="14.25" style="5" bestFit="1" customWidth="1"/>
    <col min="14858" max="14858" width="9" style="5" bestFit="1" customWidth="1"/>
    <col min="14859" max="14859" width="9.625" style="5" bestFit="1" customWidth="1"/>
    <col min="14860" max="14860" width="11" style="5" customWidth="1"/>
    <col min="14861" max="14861" width="2.25" style="5" customWidth="1"/>
    <col min="14862" max="15102" width="9" style="5"/>
    <col min="15103" max="15103" width="1.75" style="5" customWidth="1"/>
    <col min="15104" max="15104" width="9" style="5"/>
    <col min="15105" max="15105" width="13.875" style="5" bestFit="1" customWidth="1"/>
    <col min="15106" max="15106" width="23.5" style="5" bestFit="1" customWidth="1"/>
    <col min="15107" max="15109" width="9.125" style="5" bestFit="1" customWidth="1"/>
    <col min="15110" max="15110" width="10" style="5" bestFit="1" customWidth="1"/>
    <col min="15111" max="15111" width="3.625" style="5" customWidth="1"/>
    <col min="15112" max="15112" width="17.5" style="5" bestFit="1" customWidth="1"/>
    <col min="15113" max="15113" width="14.25" style="5" bestFit="1" customWidth="1"/>
    <col min="15114" max="15114" width="9" style="5" bestFit="1" customWidth="1"/>
    <col min="15115" max="15115" width="9.625" style="5" bestFit="1" customWidth="1"/>
    <col min="15116" max="15116" width="11" style="5" customWidth="1"/>
    <col min="15117" max="15117" width="2.25" style="5" customWidth="1"/>
    <col min="15118" max="15358" width="9" style="5"/>
    <col min="15359" max="15359" width="1.75" style="5" customWidth="1"/>
    <col min="15360" max="15360" width="9" style="5"/>
    <col min="15361" max="15361" width="13.875" style="5" bestFit="1" customWidth="1"/>
    <col min="15362" max="15362" width="23.5" style="5" bestFit="1" customWidth="1"/>
    <col min="15363" max="15365" width="9.125" style="5" bestFit="1" customWidth="1"/>
    <col min="15366" max="15366" width="10" style="5" bestFit="1" customWidth="1"/>
    <col min="15367" max="15367" width="3.625" style="5" customWidth="1"/>
    <col min="15368" max="15368" width="17.5" style="5" bestFit="1" customWidth="1"/>
    <col min="15369" max="15369" width="14.25" style="5" bestFit="1" customWidth="1"/>
    <col min="15370" max="15370" width="9" style="5" bestFit="1" customWidth="1"/>
    <col min="15371" max="15371" width="9.625" style="5" bestFit="1" customWidth="1"/>
    <col min="15372" max="15372" width="11" style="5" customWidth="1"/>
    <col min="15373" max="15373" width="2.25" style="5" customWidth="1"/>
    <col min="15374" max="15614" width="9" style="5"/>
    <col min="15615" max="15615" width="1.75" style="5" customWidth="1"/>
    <col min="15616" max="15616" width="9" style="5"/>
    <col min="15617" max="15617" width="13.875" style="5" bestFit="1" customWidth="1"/>
    <col min="15618" max="15618" width="23.5" style="5" bestFit="1" customWidth="1"/>
    <col min="15619" max="15621" width="9.125" style="5" bestFit="1" customWidth="1"/>
    <col min="15622" max="15622" width="10" style="5" bestFit="1" customWidth="1"/>
    <col min="15623" max="15623" width="3.625" style="5" customWidth="1"/>
    <col min="15624" max="15624" width="17.5" style="5" bestFit="1" customWidth="1"/>
    <col min="15625" max="15625" width="14.25" style="5" bestFit="1" customWidth="1"/>
    <col min="15626" max="15626" width="9" style="5" bestFit="1" customWidth="1"/>
    <col min="15627" max="15627" width="9.625" style="5" bestFit="1" customWidth="1"/>
    <col min="15628" max="15628" width="11" style="5" customWidth="1"/>
    <col min="15629" max="15629" width="2.25" style="5" customWidth="1"/>
    <col min="15630" max="15870" width="9" style="5"/>
    <col min="15871" max="15871" width="1.75" style="5" customWidth="1"/>
    <col min="15872" max="15872" width="9" style="5"/>
    <col min="15873" max="15873" width="13.875" style="5" bestFit="1" customWidth="1"/>
    <col min="15874" max="15874" width="23.5" style="5" bestFit="1" customWidth="1"/>
    <col min="15875" max="15877" width="9.125" style="5" bestFit="1" customWidth="1"/>
    <col min="15878" max="15878" width="10" style="5" bestFit="1" customWidth="1"/>
    <col min="15879" max="15879" width="3.625" style="5" customWidth="1"/>
    <col min="15880" max="15880" width="17.5" style="5" bestFit="1" customWidth="1"/>
    <col min="15881" max="15881" width="14.25" style="5" bestFit="1" customWidth="1"/>
    <col min="15882" max="15882" width="9" style="5" bestFit="1" customWidth="1"/>
    <col min="15883" max="15883" width="9.625" style="5" bestFit="1" customWidth="1"/>
    <col min="15884" max="15884" width="11" style="5" customWidth="1"/>
    <col min="15885" max="15885" width="2.25" style="5" customWidth="1"/>
    <col min="15886" max="16126" width="9" style="5"/>
    <col min="16127" max="16127" width="1.75" style="5" customWidth="1"/>
    <col min="16128" max="16128" width="9" style="5"/>
    <col min="16129" max="16129" width="13.875" style="5" bestFit="1" customWidth="1"/>
    <col min="16130" max="16130" width="23.5" style="5" bestFit="1" customWidth="1"/>
    <col min="16131" max="16133" width="9.125" style="5" bestFit="1" customWidth="1"/>
    <col min="16134" max="16134" width="10" style="5" bestFit="1" customWidth="1"/>
    <col min="16135" max="16135" width="3.625" style="5" customWidth="1"/>
    <col min="16136" max="16136" width="17.5" style="5" bestFit="1" customWidth="1"/>
    <col min="16137" max="16137" width="14.25" style="5" bestFit="1" customWidth="1"/>
    <col min="16138" max="16138" width="9" style="5" bestFit="1" customWidth="1"/>
    <col min="16139" max="16139" width="9.625" style="5" bestFit="1" customWidth="1"/>
    <col min="16140" max="16140" width="11" style="5" customWidth="1"/>
    <col min="16141" max="16141" width="2.25" style="5" customWidth="1"/>
    <col min="16142" max="16384" width="9" style="5"/>
  </cols>
  <sheetData>
    <row r="1" spans="1:15" ht="17.25" thickBot="1" x14ac:dyDescent="0.3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</row>
    <row r="2" spans="1:15" ht="27" thickBot="1" x14ac:dyDescent="0.35">
      <c r="A2" s="6"/>
      <c r="B2" s="447" t="s">
        <v>311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9"/>
      <c r="O2" s="7"/>
    </row>
    <row r="3" spans="1:15" ht="22.5" customHeight="1" thickBot="1" x14ac:dyDescent="0.35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450" t="s">
        <v>0</v>
      </c>
      <c r="N3" s="450"/>
      <c r="O3" s="7"/>
    </row>
    <row r="4" spans="1:15" ht="21" thickBot="1" x14ac:dyDescent="0.35">
      <c r="A4" s="6"/>
      <c r="B4" s="451" t="s">
        <v>1</v>
      </c>
      <c r="C4" s="452"/>
      <c r="D4" s="452"/>
      <c r="E4" s="452"/>
      <c r="F4" s="452"/>
      <c r="G4" s="452"/>
      <c r="H4" s="453"/>
      <c r="I4" s="9"/>
      <c r="J4" s="454" t="s">
        <v>2</v>
      </c>
      <c r="K4" s="455"/>
      <c r="L4" s="455"/>
      <c r="M4" s="455"/>
      <c r="N4" s="456"/>
      <c r="O4" s="7"/>
    </row>
    <row r="5" spans="1:15" ht="17.25" thickBot="1" x14ac:dyDescent="0.35">
      <c r="A5" s="6"/>
      <c r="B5" s="10" t="s">
        <v>3</v>
      </c>
      <c r="C5" s="11" t="s">
        <v>4</v>
      </c>
      <c r="D5" s="12" t="s">
        <v>313</v>
      </c>
      <c r="E5" s="13" t="s">
        <v>5</v>
      </c>
      <c r="F5" s="14" t="s">
        <v>6</v>
      </c>
      <c r="G5" s="15" t="s">
        <v>7</v>
      </c>
      <c r="H5" s="12" t="s">
        <v>8</v>
      </c>
      <c r="I5" s="9"/>
      <c r="J5" s="16" t="s">
        <v>9</v>
      </c>
      <c r="K5" s="11" t="s">
        <v>5</v>
      </c>
      <c r="L5" s="14" t="s">
        <v>6</v>
      </c>
      <c r="M5" s="15" t="s">
        <v>7</v>
      </c>
      <c r="N5" s="17" t="s">
        <v>8</v>
      </c>
      <c r="O5" s="7"/>
    </row>
    <row r="6" spans="1:15" ht="16.5" customHeight="1" x14ac:dyDescent="0.3">
      <c r="A6" s="6"/>
      <c r="B6" s="430" t="s">
        <v>10</v>
      </c>
      <c r="C6" s="429" t="s">
        <v>11</v>
      </c>
      <c r="D6" s="248" t="s">
        <v>12</v>
      </c>
      <c r="E6" s="125">
        <v>211</v>
      </c>
      <c r="F6" s="126">
        <v>170</v>
      </c>
      <c r="G6" s="124">
        <v>41</v>
      </c>
      <c r="H6" s="437">
        <v>0.60485651214128033</v>
      </c>
      <c r="I6" s="9"/>
      <c r="J6" s="18" t="s">
        <v>13</v>
      </c>
      <c r="K6" s="138">
        <v>1365</v>
      </c>
      <c r="L6" s="139">
        <v>944</v>
      </c>
      <c r="M6" s="140">
        <v>421</v>
      </c>
      <c r="N6" s="137">
        <v>0.69157509157509156</v>
      </c>
      <c r="O6" s="7"/>
    </row>
    <row r="7" spans="1:15" x14ac:dyDescent="0.3">
      <c r="A7" s="6"/>
      <c r="B7" s="432"/>
      <c r="C7" s="458"/>
      <c r="D7" s="249" t="s">
        <v>14</v>
      </c>
      <c r="E7" s="125">
        <v>242</v>
      </c>
      <c r="F7" s="126">
        <v>104</v>
      </c>
      <c r="G7" s="124">
        <v>138</v>
      </c>
      <c r="H7" s="436"/>
      <c r="I7" s="9"/>
      <c r="J7" s="19" t="s">
        <v>15</v>
      </c>
      <c r="K7" s="138">
        <v>293</v>
      </c>
      <c r="L7" s="139">
        <v>230</v>
      </c>
      <c r="M7" s="140">
        <v>63</v>
      </c>
      <c r="N7" s="137">
        <v>0.78498293515358364</v>
      </c>
      <c r="O7" s="7"/>
    </row>
    <row r="8" spans="1:15" ht="17.25" customHeight="1" thickBot="1" x14ac:dyDescent="0.35">
      <c r="A8" s="6"/>
      <c r="B8" s="432"/>
      <c r="C8" s="428" t="s">
        <v>16</v>
      </c>
      <c r="D8" s="249" t="s">
        <v>17</v>
      </c>
      <c r="E8" s="125">
        <v>167</v>
      </c>
      <c r="F8" s="127">
        <v>134</v>
      </c>
      <c r="G8" s="124">
        <v>33</v>
      </c>
      <c r="H8" s="437">
        <v>0.81534090909090906</v>
      </c>
      <c r="I8" s="9"/>
      <c r="J8" s="20" t="s">
        <v>18</v>
      </c>
      <c r="K8" s="138">
        <v>304</v>
      </c>
      <c r="L8" s="139">
        <v>214</v>
      </c>
      <c r="M8" s="140">
        <v>90</v>
      </c>
      <c r="N8" s="137">
        <v>0.70394736842105265</v>
      </c>
      <c r="O8" s="7"/>
    </row>
    <row r="9" spans="1:15" ht="17.25" thickBot="1" x14ac:dyDescent="0.35">
      <c r="A9" s="6"/>
      <c r="B9" s="432"/>
      <c r="C9" s="429"/>
      <c r="D9" s="249" t="s">
        <v>19</v>
      </c>
      <c r="E9" s="125">
        <v>177</v>
      </c>
      <c r="F9" s="127">
        <v>176</v>
      </c>
      <c r="G9" s="124">
        <v>1</v>
      </c>
      <c r="H9" s="435"/>
      <c r="I9" s="9"/>
      <c r="J9" s="21" t="s">
        <v>20</v>
      </c>
      <c r="K9" s="141">
        <v>1962</v>
      </c>
      <c r="L9" s="142">
        <v>1388</v>
      </c>
      <c r="M9" s="142">
        <v>574</v>
      </c>
      <c r="N9" s="136">
        <v>0.70744138634046894</v>
      </c>
      <c r="O9" s="7"/>
    </row>
    <row r="10" spans="1:15" x14ac:dyDescent="0.3">
      <c r="A10" s="6"/>
      <c r="B10" s="432"/>
      <c r="C10" s="429"/>
      <c r="D10" s="249" t="s">
        <v>177</v>
      </c>
      <c r="E10" s="125">
        <v>122</v>
      </c>
      <c r="F10" s="127">
        <v>94</v>
      </c>
      <c r="G10" s="124">
        <v>28</v>
      </c>
      <c r="H10" s="435"/>
      <c r="I10" s="22"/>
      <c r="J10" s="9"/>
      <c r="K10" s="9"/>
      <c r="L10" s="9"/>
      <c r="M10" s="9"/>
      <c r="N10" s="9"/>
      <c r="O10" s="7"/>
    </row>
    <row r="11" spans="1:15" ht="17.25" thickBot="1" x14ac:dyDescent="0.35">
      <c r="A11" s="6"/>
      <c r="B11" s="432"/>
      <c r="C11" s="429"/>
      <c r="D11" s="249" t="s">
        <v>21</v>
      </c>
      <c r="E11" s="125">
        <v>87</v>
      </c>
      <c r="F11" s="127">
        <v>82</v>
      </c>
      <c r="G11" s="124">
        <v>5</v>
      </c>
      <c r="H11" s="435"/>
      <c r="I11" s="9"/>
      <c r="J11" s="9"/>
      <c r="K11" s="9"/>
      <c r="L11" s="9"/>
      <c r="M11" s="9"/>
      <c r="N11" s="9"/>
      <c r="O11" s="7"/>
    </row>
    <row r="12" spans="1:15" ht="21" thickBot="1" x14ac:dyDescent="0.35">
      <c r="A12" s="6"/>
      <c r="B12" s="432"/>
      <c r="C12" s="429"/>
      <c r="D12" s="249" t="s">
        <v>22</v>
      </c>
      <c r="E12" s="125">
        <v>37</v>
      </c>
      <c r="F12" s="127">
        <v>22</v>
      </c>
      <c r="G12" s="124">
        <v>15</v>
      </c>
      <c r="H12" s="435"/>
      <c r="I12" s="9"/>
      <c r="J12" s="459" t="s">
        <v>23</v>
      </c>
      <c r="K12" s="460"/>
      <c r="L12" s="460"/>
      <c r="M12" s="460"/>
      <c r="N12" s="461"/>
      <c r="O12" s="7"/>
    </row>
    <row r="13" spans="1:15" ht="17.25" thickBot="1" x14ac:dyDescent="0.35">
      <c r="A13" s="6"/>
      <c r="B13" s="432"/>
      <c r="C13" s="458"/>
      <c r="D13" s="249" t="s">
        <v>24</v>
      </c>
      <c r="E13" s="125">
        <v>114</v>
      </c>
      <c r="F13" s="127">
        <v>66</v>
      </c>
      <c r="G13" s="124">
        <v>48</v>
      </c>
      <c r="H13" s="436"/>
      <c r="I13" s="9"/>
      <c r="J13" s="23" t="s">
        <v>3</v>
      </c>
      <c r="K13" s="24" t="s">
        <v>25</v>
      </c>
      <c r="L13" s="25" t="s">
        <v>5</v>
      </c>
      <c r="M13" s="14" t="s">
        <v>6</v>
      </c>
      <c r="N13" s="12" t="s">
        <v>8</v>
      </c>
      <c r="O13" s="7"/>
    </row>
    <row r="14" spans="1:15" x14ac:dyDescent="0.3">
      <c r="A14" s="6"/>
      <c r="B14" s="432"/>
      <c r="C14" s="429" t="s">
        <v>26</v>
      </c>
      <c r="D14" s="26" t="s">
        <v>27</v>
      </c>
      <c r="E14" s="125">
        <v>27</v>
      </c>
      <c r="F14" s="128">
        <v>27</v>
      </c>
      <c r="G14" s="124">
        <v>0</v>
      </c>
      <c r="H14" s="437">
        <v>1</v>
      </c>
      <c r="I14" s="9"/>
      <c r="J14" s="27" t="s">
        <v>28</v>
      </c>
      <c r="K14" s="28" t="s">
        <v>10</v>
      </c>
      <c r="L14" s="462">
        <v>1955</v>
      </c>
      <c r="M14" s="147">
        <v>1130</v>
      </c>
      <c r="N14" s="423">
        <v>0.70639386189258313</v>
      </c>
      <c r="O14" s="7"/>
    </row>
    <row r="15" spans="1:15" x14ac:dyDescent="0.3">
      <c r="A15" s="6"/>
      <c r="B15" s="432"/>
      <c r="C15" s="458"/>
      <c r="D15" s="9" t="s">
        <v>29</v>
      </c>
      <c r="E15" s="125">
        <v>27</v>
      </c>
      <c r="F15" s="128">
        <v>27</v>
      </c>
      <c r="G15" s="124">
        <v>0</v>
      </c>
      <c r="H15" s="436"/>
      <c r="I15" s="9"/>
      <c r="J15" s="27" t="s">
        <v>30</v>
      </c>
      <c r="K15" s="28" t="s">
        <v>31</v>
      </c>
      <c r="L15" s="463"/>
      <c r="M15" s="148">
        <v>251</v>
      </c>
      <c r="N15" s="424"/>
      <c r="O15" s="7"/>
    </row>
    <row r="16" spans="1:15" ht="16.5" customHeight="1" thickBot="1" x14ac:dyDescent="0.35">
      <c r="A16" s="6"/>
      <c r="B16" s="432"/>
      <c r="C16" s="428" t="s">
        <v>32</v>
      </c>
      <c r="D16" s="29" t="s">
        <v>33</v>
      </c>
      <c r="E16" s="125">
        <v>55</v>
      </c>
      <c r="F16" s="128">
        <v>54</v>
      </c>
      <c r="G16" s="124">
        <v>1</v>
      </c>
      <c r="H16" s="437">
        <v>0.83461538461538465</v>
      </c>
      <c r="I16" s="9"/>
      <c r="J16" s="30" t="s">
        <v>34</v>
      </c>
      <c r="K16" s="31" t="s">
        <v>35</v>
      </c>
      <c r="L16" s="149">
        <v>7</v>
      </c>
      <c r="M16" s="150">
        <v>7</v>
      </c>
      <c r="N16" s="144">
        <v>1</v>
      </c>
      <c r="O16" s="7"/>
    </row>
    <row r="17" spans="1:15" ht="17.25" thickBot="1" x14ac:dyDescent="0.35">
      <c r="A17" s="6"/>
      <c r="B17" s="432"/>
      <c r="C17" s="429"/>
      <c r="D17" s="247" t="s">
        <v>36</v>
      </c>
      <c r="E17" s="125">
        <v>85</v>
      </c>
      <c r="F17" s="128">
        <v>79</v>
      </c>
      <c r="G17" s="124">
        <v>6</v>
      </c>
      <c r="H17" s="435"/>
      <c r="I17" s="9"/>
      <c r="J17" s="421" t="s">
        <v>37</v>
      </c>
      <c r="K17" s="422"/>
      <c r="L17" s="145">
        <v>1962</v>
      </c>
      <c r="M17" s="146">
        <v>1388</v>
      </c>
      <c r="N17" s="143">
        <v>0.70744138634046894</v>
      </c>
      <c r="O17" s="7"/>
    </row>
    <row r="18" spans="1:15" x14ac:dyDescent="0.3">
      <c r="A18" s="6"/>
      <c r="B18" s="432"/>
      <c r="C18" s="429"/>
      <c r="D18" s="29" t="s">
        <v>38</v>
      </c>
      <c r="E18" s="125">
        <v>40</v>
      </c>
      <c r="F18" s="128">
        <v>37</v>
      </c>
      <c r="G18" s="124">
        <v>3</v>
      </c>
      <c r="H18" s="435"/>
      <c r="I18" s="9"/>
      <c r="J18" s="9"/>
      <c r="K18" s="9"/>
      <c r="L18" s="9"/>
      <c r="M18" s="9"/>
      <c r="N18" s="9"/>
      <c r="O18" s="7"/>
    </row>
    <row r="19" spans="1:15" x14ac:dyDescent="0.3">
      <c r="A19" s="6"/>
      <c r="B19" s="432"/>
      <c r="C19" s="429"/>
      <c r="D19" s="29" t="s">
        <v>39</v>
      </c>
      <c r="E19" s="125">
        <v>37</v>
      </c>
      <c r="F19" s="128">
        <v>37</v>
      </c>
      <c r="G19" s="124">
        <v>0</v>
      </c>
      <c r="H19" s="435"/>
      <c r="I19" s="9"/>
      <c r="J19" s="9"/>
      <c r="K19" s="9"/>
      <c r="L19" s="9"/>
      <c r="M19" s="9"/>
      <c r="N19" s="9"/>
      <c r="O19" s="7"/>
    </row>
    <row r="20" spans="1:15" x14ac:dyDescent="0.3">
      <c r="A20" s="6"/>
      <c r="B20" s="432"/>
      <c r="C20" s="429"/>
      <c r="D20" s="29" t="s">
        <v>40</v>
      </c>
      <c r="E20" s="125">
        <v>13</v>
      </c>
      <c r="F20" s="128">
        <v>10</v>
      </c>
      <c r="G20" s="124">
        <v>3</v>
      </c>
      <c r="H20" s="435"/>
      <c r="I20" s="9"/>
      <c r="J20" s="9"/>
      <c r="K20" s="9"/>
      <c r="L20" s="9"/>
      <c r="M20" s="9"/>
      <c r="N20" s="9"/>
      <c r="O20" s="7"/>
    </row>
    <row r="21" spans="1:15" x14ac:dyDescent="0.3">
      <c r="A21" s="6"/>
      <c r="B21" s="432"/>
      <c r="C21" s="458"/>
      <c r="D21" s="29" t="s">
        <v>41</v>
      </c>
      <c r="E21" s="125">
        <v>30</v>
      </c>
      <c r="F21" s="128">
        <v>0</v>
      </c>
      <c r="G21" s="124">
        <v>30</v>
      </c>
      <c r="H21" s="436"/>
      <c r="I21" s="9"/>
      <c r="J21" s="9"/>
      <c r="K21" s="9"/>
      <c r="L21" s="9"/>
      <c r="M21" s="9"/>
      <c r="N21" s="9"/>
      <c r="O21" s="7"/>
    </row>
    <row r="22" spans="1:15" ht="16.5" customHeight="1" x14ac:dyDescent="0.3">
      <c r="A22" s="6"/>
      <c r="B22" s="432"/>
      <c r="C22" s="428" t="s">
        <v>42</v>
      </c>
      <c r="D22" s="249" t="s">
        <v>43</v>
      </c>
      <c r="E22" s="125">
        <v>84</v>
      </c>
      <c r="F22" s="128">
        <v>74</v>
      </c>
      <c r="G22" s="124">
        <v>10</v>
      </c>
      <c r="H22" s="437">
        <v>0.84279475982532748</v>
      </c>
      <c r="I22" s="9"/>
      <c r="J22" s="9"/>
      <c r="K22" s="9"/>
      <c r="L22" s="9"/>
      <c r="M22" s="9"/>
      <c r="N22" s="9"/>
      <c r="O22" s="7"/>
    </row>
    <row r="23" spans="1:15" x14ac:dyDescent="0.3">
      <c r="A23" s="6"/>
      <c r="B23" s="432"/>
      <c r="C23" s="429"/>
      <c r="D23" s="250" t="s">
        <v>44</v>
      </c>
      <c r="E23" s="127">
        <v>145</v>
      </c>
      <c r="F23" s="127">
        <v>119</v>
      </c>
      <c r="G23" s="129">
        <v>26</v>
      </c>
      <c r="H23" s="436"/>
      <c r="I23" s="9"/>
      <c r="J23" s="9"/>
      <c r="K23" s="9"/>
      <c r="L23" s="9"/>
      <c r="M23" s="9"/>
      <c r="N23" s="9"/>
      <c r="O23" s="7"/>
    </row>
    <row r="24" spans="1:15" ht="17.25" thickBot="1" x14ac:dyDescent="0.35">
      <c r="A24" s="6"/>
      <c r="B24" s="457"/>
      <c r="C24" s="255"/>
      <c r="D24" s="256" t="s">
        <v>296</v>
      </c>
      <c r="E24" s="295">
        <v>37</v>
      </c>
      <c r="F24" s="296">
        <v>36</v>
      </c>
      <c r="G24" s="129">
        <v>1</v>
      </c>
      <c r="H24" s="123">
        <v>0.97297297297297303</v>
      </c>
      <c r="I24" s="9"/>
      <c r="J24" s="9"/>
      <c r="K24" s="9"/>
      <c r="L24" s="9"/>
      <c r="M24" s="9"/>
      <c r="N24" s="9"/>
      <c r="O24" s="7"/>
    </row>
    <row r="25" spans="1:15" x14ac:dyDescent="0.3">
      <c r="A25" s="6"/>
      <c r="B25" s="430" t="s">
        <v>45</v>
      </c>
      <c r="C25" s="257"/>
      <c r="D25" s="276" t="s">
        <v>275</v>
      </c>
      <c r="E25" s="297">
        <v>90</v>
      </c>
      <c r="F25" s="298">
        <v>23</v>
      </c>
      <c r="G25" s="132">
        <v>67</v>
      </c>
      <c r="H25" s="434">
        <v>0.22500000000000001</v>
      </c>
      <c r="I25" s="9"/>
      <c r="J25" s="9"/>
      <c r="K25" s="9"/>
      <c r="L25" s="9"/>
      <c r="M25" s="9"/>
      <c r="N25" s="9"/>
      <c r="O25" s="7"/>
    </row>
    <row r="26" spans="1:15" x14ac:dyDescent="0.3">
      <c r="A26" s="6"/>
      <c r="B26" s="431"/>
      <c r="C26" s="274"/>
      <c r="D26" s="259" t="s">
        <v>276</v>
      </c>
      <c r="E26" s="131">
        <v>19</v>
      </c>
      <c r="F26" s="130">
        <v>6</v>
      </c>
      <c r="G26" s="275">
        <v>13</v>
      </c>
      <c r="H26" s="435"/>
      <c r="I26" s="9"/>
      <c r="J26" s="9"/>
      <c r="K26" s="9"/>
      <c r="L26" s="9"/>
      <c r="M26" s="9"/>
      <c r="N26" s="9"/>
      <c r="O26" s="7"/>
    </row>
    <row r="27" spans="1:15" x14ac:dyDescent="0.3">
      <c r="A27" s="6"/>
      <c r="B27" s="431"/>
      <c r="C27" s="274"/>
      <c r="D27" s="259" t="s">
        <v>277</v>
      </c>
      <c r="E27" s="131">
        <v>20</v>
      </c>
      <c r="F27" s="130">
        <v>0</v>
      </c>
      <c r="G27" s="275">
        <v>20</v>
      </c>
      <c r="H27" s="436"/>
      <c r="I27" s="9"/>
      <c r="J27" s="9"/>
      <c r="K27" s="9"/>
      <c r="L27" s="9"/>
      <c r="M27" s="9"/>
      <c r="N27" s="9"/>
      <c r="O27" s="7"/>
    </row>
    <row r="28" spans="1:15" x14ac:dyDescent="0.3">
      <c r="A28" s="6"/>
      <c r="B28" s="432"/>
      <c r="C28" s="258"/>
      <c r="D28" s="259" t="s">
        <v>278</v>
      </c>
      <c r="E28" s="131">
        <v>35</v>
      </c>
      <c r="F28" s="130">
        <v>0</v>
      </c>
      <c r="G28" s="129">
        <v>35</v>
      </c>
      <c r="H28" s="437">
        <v>0</v>
      </c>
      <c r="I28" s="9"/>
      <c r="J28" s="9"/>
      <c r="K28" s="9"/>
      <c r="L28" s="9"/>
      <c r="M28" s="9"/>
      <c r="N28" s="9"/>
      <c r="O28" s="7"/>
    </row>
    <row r="29" spans="1:15" x14ac:dyDescent="0.3">
      <c r="A29" s="6"/>
      <c r="B29" s="432"/>
      <c r="C29" s="258"/>
      <c r="D29" s="259" t="s">
        <v>279</v>
      </c>
      <c r="E29" s="131">
        <v>8</v>
      </c>
      <c r="F29" s="130">
        <v>0</v>
      </c>
      <c r="G29" s="277">
        <v>8</v>
      </c>
      <c r="H29" s="436"/>
      <c r="I29" s="9"/>
      <c r="J29" s="9"/>
      <c r="K29" s="9"/>
      <c r="L29" s="9"/>
      <c r="M29" s="9"/>
      <c r="N29" s="9"/>
      <c r="O29" s="7"/>
    </row>
    <row r="30" spans="1:15" x14ac:dyDescent="0.3">
      <c r="A30" s="6"/>
      <c r="B30" s="432"/>
      <c r="C30" s="258"/>
      <c r="D30" s="259" t="s">
        <v>46</v>
      </c>
      <c r="E30" s="131">
        <v>10</v>
      </c>
      <c r="F30" s="130">
        <v>0</v>
      </c>
      <c r="G30" s="133">
        <v>10</v>
      </c>
      <c r="H30" s="122">
        <v>0</v>
      </c>
      <c r="I30" s="9"/>
      <c r="J30" s="9"/>
      <c r="K30" s="9"/>
      <c r="L30" s="9"/>
      <c r="M30" s="9"/>
      <c r="N30" s="9"/>
      <c r="O30" s="7"/>
    </row>
    <row r="31" spans="1:15" ht="17.25" thickBot="1" x14ac:dyDescent="0.35">
      <c r="A31" s="6"/>
      <c r="B31" s="433"/>
      <c r="C31" s="260"/>
      <c r="D31" s="261" t="s">
        <v>47</v>
      </c>
      <c r="E31" s="131">
        <v>32</v>
      </c>
      <c r="F31" s="130">
        <v>0</v>
      </c>
      <c r="G31" s="134">
        <v>32</v>
      </c>
      <c r="H31" s="121">
        <v>0</v>
      </c>
      <c r="I31" s="9"/>
      <c r="J31" s="9"/>
      <c r="K31" s="9"/>
      <c r="L31" s="9"/>
      <c r="M31" s="9"/>
      <c r="N31" s="9"/>
      <c r="O31" s="7"/>
    </row>
    <row r="32" spans="1:15" x14ac:dyDescent="0.3">
      <c r="A32" s="6"/>
      <c r="B32" s="438" t="s">
        <v>283</v>
      </c>
      <c r="C32" s="444" t="s">
        <v>297</v>
      </c>
      <c r="D32" s="278" t="s">
        <v>284</v>
      </c>
      <c r="E32" s="283">
        <v>1</v>
      </c>
      <c r="F32" s="284">
        <v>1</v>
      </c>
      <c r="G32" s="284">
        <v>0</v>
      </c>
      <c r="H32" s="441">
        <v>1</v>
      </c>
      <c r="I32" s="9"/>
      <c r="J32" s="9"/>
      <c r="K32" s="9"/>
      <c r="L32" s="9"/>
      <c r="M32" s="9"/>
      <c r="N32" s="9"/>
      <c r="O32" s="7"/>
    </row>
    <row r="33" spans="1:15" x14ac:dyDescent="0.3">
      <c r="A33" s="6"/>
      <c r="B33" s="440"/>
      <c r="C33" s="445"/>
      <c r="D33" s="280" t="s">
        <v>285</v>
      </c>
      <c r="E33" s="285">
        <v>1</v>
      </c>
      <c r="F33" s="286">
        <v>1</v>
      </c>
      <c r="G33" s="286">
        <v>0</v>
      </c>
      <c r="H33" s="443"/>
      <c r="I33" s="9"/>
      <c r="J33" s="9"/>
      <c r="K33" s="9"/>
      <c r="L33" s="9"/>
      <c r="M33" s="9"/>
      <c r="N33" s="9"/>
      <c r="O33" s="7"/>
    </row>
    <row r="34" spans="1:15" x14ac:dyDescent="0.3">
      <c r="A34" s="6"/>
      <c r="B34" s="440"/>
      <c r="C34" s="292" t="s">
        <v>298</v>
      </c>
      <c r="D34" s="280" t="s">
        <v>286</v>
      </c>
      <c r="E34" s="285">
        <v>1</v>
      </c>
      <c r="F34" s="286">
        <v>1</v>
      </c>
      <c r="G34" s="286">
        <v>0</v>
      </c>
      <c r="H34" s="443"/>
      <c r="I34" s="9"/>
      <c r="J34" s="9"/>
      <c r="K34" s="9"/>
      <c r="L34" s="9"/>
      <c r="M34" s="9"/>
      <c r="N34" s="9"/>
      <c r="O34" s="7"/>
    </row>
    <row r="35" spans="1:15" x14ac:dyDescent="0.3">
      <c r="A35" s="6"/>
      <c r="B35" s="440"/>
      <c r="C35" s="446" t="s">
        <v>299</v>
      </c>
      <c r="D35" s="280" t="s">
        <v>287</v>
      </c>
      <c r="E35" s="285">
        <v>2</v>
      </c>
      <c r="F35" s="286">
        <v>2</v>
      </c>
      <c r="G35" s="286">
        <v>0</v>
      </c>
      <c r="H35" s="443"/>
      <c r="I35" s="9"/>
      <c r="J35" s="9"/>
      <c r="K35" s="9"/>
      <c r="L35" s="9"/>
      <c r="M35" s="9"/>
      <c r="N35" s="9"/>
      <c r="O35" s="7"/>
    </row>
    <row r="36" spans="1:15" x14ac:dyDescent="0.3">
      <c r="A36" s="6"/>
      <c r="B36" s="440"/>
      <c r="C36" s="445"/>
      <c r="D36" s="280" t="s">
        <v>288</v>
      </c>
      <c r="E36" s="285">
        <v>1</v>
      </c>
      <c r="F36" s="286">
        <v>1</v>
      </c>
      <c r="G36" s="286">
        <v>0</v>
      </c>
      <c r="H36" s="443"/>
      <c r="I36" s="9"/>
      <c r="J36" s="9"/>
      <c r="K36" s="9"/>
      <c r="L36" s="9"/>
      <c r="M36" s="9"/>
      <c r="N36" s="9"/>
      <c r="O36" s="7"/>
    </row>
    <row r="37" spans="1:15" ht="17.25" thickBot="1" x14ac:dyDescent="0.35">
      <c r="A37" s="6"/>
      <c r="B37" s="440"/>
      <c r="C37" s="279"/>
      <c r="D37" s="280" t="s">
        <v>289</v>
      </c>
      <c r="E37" s="287">
        <v>1</v>
      </c>
      <c r="F37" s="288">
        <v>1</v>
      </c>
      <c r="G37" s="288">
        <v>0</v>
      </c>
      <c r="H37" s="442"/>
      <c r="I37" s="9"/>
      <c r="J37" s="9"/>
      <c r="K37" s="9"/>
      <c r="L37" s="9"/>
      <c r="M37" s="9"/>
      <c r="N37" s="9"/>
      <c r="O37" s="7"/>
    </row>
    <row r="38" spans="1:15" x14ac:dyDescent="0.3">
      <c r="A38" s="6"/>
      <c r="B38" s="438" t="s">
        <v>281</v>
      </c>
      <c r="C38" s="257"/>
      <c r="D38" s="281" t="s">
        <v>282</v>
      </c>
      <c r="E38" s="289">
        <v>1</v>
      </c>
      <c r="F38" s="132">
        <v>1</v>
      </c>
      <c r="G38" s="132">
        <v>0</v>
      </c>
      <c r="H38" s="441">
        <v>1</v>
      </c>
      <c r="I38" s="9"/>
      <c r="J38" s="9"/>
      <c r="K38" s="9"/>
      <c r="L38" s="9"/>
      <c r="M38" s="9"/>
      <c r="N38" s="9"/>
      <c r="O38" s="7"/>
    </row>
    <row r="39" spans="1:15" ht="17.25" thickBot="1" x14ac:dyDescent="0.35">
      <c r="A39" s="6"/>
      <c r="B39" s="439"/>
      <c r="C39" s="30" t="s">
        <v>300</v>
      </c>
      <c r="D39" s="261" t="s">
        <v>280</v>
      </c>
      <c r="E39" s="282">
        <v>3</v>
      </c>
      <c r="F39" s="290">
        <v>3</v>
      </c>
      <c r="G39" s="290">
        <v>0</v>
      </c>
      <c r="H39" s="442"/>
      <c r="I39" s="9"/>
      <c r="J39" s="9"/>
      <c r="K39" s="9"/>
      <c r="L39" s="9"/>
      <c r="M39" s="9"/>
      <c r="N39" s="9"/>
      <c r="O39" s="7"/>
    </row>
    <row r="40" spans="1:15" ht="18" thickBot="1" x14ac:dyDescent="0.35">
      <c r="A40" s="6"/>
      <c r="B40" s="425" t="s">
        <v>48</v>
      </c>
      <c r="C40" s="426"/>
      <c r="D40" s="427"/>
      <c r="E40" s="135">
        <v>1962</v>
      </c>
      <c r="F40" s="135">
        <v>1388</v>
      </c>
      <c r="G40" s="135">
        <v>574</v>
      </c>
      <c r="H40" s="120">
        <v>0.70744138634046894</v>
      </c>
      <c r="I40" s="9"/>
      <c r="J40" s="9"/>
      <c r="K40" s="9"/>
      <c r="L40" s="9"/>
      <c r="M40" s="9"/>
      <c r="N40" s="9"/>
      <c r="O40" s="7"/>
    </row>
    <row r="41" spans="1:15" x14ac:dyDescent="0.3">
      <c r="A41" s="32"/>
      <c r="B41" s="33"/>
      <c r="C41" s="3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5"/>
    </row>
  </sheetData>
  <mergeCells count="29">
    <mergeCell ref="B2:N2"/>
    <mergeCell ref="M3:N3"/>
    <mergeCell ref="B4:H4"/>
    <mergeCell ref="J4:N4"/>
    <mergeCell ref="B6:B24"/>
    <mergeCell ref="C6:C7"/>
    <mergeCell ref="C8:C13"/>
    <mergeCell ref="J12:N12"/>
    <mergeCell ref="H22:H23"/>
    <mergeCell ref="H14:H15"/>
    <mergeCell ref="H16:H21"/>
    <mergeCell ref="H6:H7"/>
    <mergeCell ref="H8:H13"/>
    <mergeCell ref="L14:L15"/>
    <mergeCell ref="C14:C15"/>
    <mergeCell ref="C16:C21"/>
    <mergeCell ref="J17:K17"/>
    <mergeCell ref="N14:N15"/>
    <mergeCell ref="B40:D40"/>
    <mergeCell ref="C22:C23"/>
    <mergeCell ref="B25:B31"/>
    <mergeCell ref="H25:H27"/>
    <mergeCell ref="H28:H29"/>
    <mergeCell ref="B38:B39"/>
    <mergeCell ref="B32:B37"/>
    <mergeCell ref="H38:H39"/>
    <mergeCell ref="H32:H37"/>
    <mergeCell ref="C32:C33"/>
    <mergeCell ref="C35:C36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3"/>
  <sheetViews>
    <sheetView workbookViewId="0">
      <pane ySplit="4" topLeftCell="A5" activePane="bottomLeft" state="frozen"/>
      <selection pane="bottomLeft" activeCell="D4" sqref="D4"/>
    </sheetView>
  </sheetViews>
  <sheetFormatPr defaultRowHeight="15" x14ac:dyDescent="0.25"/>
  <cols>
    <col min="1" max="1" width="2.875" style="37" customWidth="1"/>
    <col min="2" max="2" width="7.375" style="37" bestFit="1" customWidth="1"/>
    <col min="3" max="3" width="13.5" style="37" bestFit="1" customWidth="1"/>
    <col min="4" max="4" width="29.875" style="37" bestFit="1" customWidth="1"/>
    <col min="5" max="7" width="7.875" style="37" customWidth="1"/>
    <col min="8" max="8" width="7.375" style="37" bestFit="1" customWidth="1"/>
    <col min="9" max="9" width="8" style="37" bestFit="1" customWidth="1"/>
    <col min="10" max="10" width="3.5" style="37" customWidth="1"/>
    <col min="11" max="11" width="7.375" style="37" bestFit="1" customWidth="1"/>
    <col min="12" max="12" width="9.25" style="37" bestFit="1" customWidth="1"/>
    <col min="13" max="13" width="7.375" style="37" bestFit="1" customWidth="1"/>
    <col min="14" max="14" width="8" style="37" bestFit="1" customWidth="1"/>
    <col min="15" max="15" width="7.375" style="37" bestFit="1" customWidth="1"/>
    <col min="16" max="16" width="9" style="37" customWidth="1"/>
    <col min="17" max="16384" width="9" style="37"/>
  </cols>
  <sheetData>
    <row r="1" spans="2:16" ht="15" customHeight="1" x14ac:dyDescent="0.25">
      <c r="B1" s="329" t="s">
        <v>310</v>
      </c>
      <c r="C1" s="330"/>
      <c r="D1" s="330"/>
      <c r="E1" s="330"/>
      <c r="F1" s="330"/>
      <c r="G1" s="330"/>
      <c r="H1" s="330"/>
      <c r="I1" s="331"/>
      <c r="K1" s="329" t="s">
        <v>49</v>
      </c>
      <c r="L1" s="330"/>
      <c r="M1" s="330"/>
      <c r="N1" s="330"/>
      <c r="O1" s="331"/>
    </row>
    <row r="2" spans="2:16" ht="15" customHeight="1" x14ac:dyDescent="0.25">
      <c r="B2" s="332"/>
      <c r="C2" s="333"/>
      <c r="D2" s="333"/>
      <c r="E2" s="333"/>
      <c r="F2" s="333"/>
      <c r="G2" s="333"/>
      <c r="H2" s="333"/>
      <c r="I2" s="334"/>
      <c r="K2" s="332"/>
      <c r="L2" s="333"/>
      <c r="M2" s="333"/>
      <c r="N2" s="333"/>
      <c r="O2" s="334"/>
    </row>
    <row r="3" spans="2:16" ht="15.75" thickBot="1" x14ac:dyDescent="0.3">
      <c r="B3" s="341" t="s">
        <v>306</v>
      </c>
      <c r="C3" s="342"/>
      <c r="D3" s="342"/>
      <c r="E3" s="342"/>
      <c r="F3" s="342"/>
      <c r="G3" s="342"/>
      <c r="H3" s="342"/>
      <c r="I3" s="343"/>
      <c r="K3" s="338"/>
      <c r="L3" s="339"/>
      <c r="M3" s="339"/>
      <c r="N3" s="339"/>
      <c r="O3" s="340"/>
    </row>
    <row r="4" spans="2:16" ht="30" thickTop="1" thickBot="1" x14ac:dyDescent="0.3">
      <c r="B4" s="38" t="s">
        <v>50</v>
      </c>
      <c r="C4" s="39" t="s">
        <v>51</v>
      </c>
      <c r="D4" s="231" t="s">
        <v>314</v>
      </c>
      <c r="E4" s="39" t="s">
        <v>52</v>
      </c>
      <c r="F4" s="39" t="s">
        <v>53</v>
      </c>
      <c r="G4" s="40" t="s">
        <v>54</v>
      </c>
      <c r="H4" s="41" t="s">
        <v>55</v>
      </c>
      <c r="I4" s="42" t="s">
        <v>56</v>
      </c>
      <c r="K4" s="344" t="s">
        <v>57</v>
      </c>
      <c r="L4" s="345"/>
      <c r="M4" s="43" t="s">
        <v>58</v>
      </c>
      <c r="N4" s="43" t="s">
        <v>59</v>
      </c>
      <c r="O4" s="44" t="s">
        <v>60</v>
      </c>
      <c r="P4" s="45"/>
    </row>
    <row r="5" spans="2:16" ht="15.75" customHeight="1" thickTop="1" x14ac:dyDescent="0.25">
      <c r="B5" s="346" t="s">
        <v>61</v>
      </c>
      <c r="C5" s="356" t="s">
        <v>185</v>
      </c>
      <c r="D5" s="240" t="s">
        <v>186</v>
      </c>
      <c r="E5" s="67">
        <v>98</v>
      </c>
      <c r="F5" s="67">
        <v>94</v>
      </c>
      <c r="G5" s="206">
        <v>4</v>
      </c>
      <c r="H5" s="224">
        <v>0.95918367346938771</v>
      </c>
      <c r="I5" s="464">
        <f>SUM(F5:F25)/SUM(E5:E25)</f>
        <v>0.75523168908819138</v>
      </c>
      <c r="K5" s="349" t="s">
        <v>62</v>
      </c>
      <c r="L5" s="350"/>
      <c r="M5" s="96">
        <v>184</v>
      </c>
      <c r="N5" s="96">
        <v>128</v>
      </c>
      <c r="O5" s="65">
        <v>0.69565217391304346</v>
      </c>
    </row>
    <row r="6" spans="2:16" x14ac:dyDescent="0.25">
      <c r="B6" s="347"/>
      <c r="C6" s="336"/>
      <c r="D6" s="46" t="s">
        <v>188</v>
      </c>
      <c r="E6" s="64">
        <v>188</v>
      </c>
      <c r="F6" s="77">
        <v>69</v>
      </c>
      <c r="G6" s="207">
        <v>119</v>
      </c>
      <c r="H6" s="223">
        <v>0.36702127659574468</v>
      </c>
      <c r="I6" s="465"/>
      <c r="K6" s="351" t="s">
        <v>63</v>
      </c>
      <c r="L6" s="352"/>
      <c r="M6" s="86">
        <v>461</v>
      </c>
      <c r="N6" s="86">
        <v>309</v>
      </c>
      <c r="O6" s="106">
        <v>0.67028199566160518</v>
      </c>
    </row>
    <row r="7" spans="2:16" x14ac:dyDescent="0.25">
      <c r="B7" s="347"/>
      <c r="C7" s="336"/>
      <c r="D7" s="46" t="s">
        <v>64</v>
      </c>
      <c r="E7" s="64">
        <v>206</v>
      </c>
      <c r="F7" s="77">
        <v>131</v>
      </c>
      <c r="G7" s="207">
        <v>75</v>
      </c>
      <c r="H7" s="223">
        <v>0.63592233009708743</v>
      </c>
      <c r="I7" s="465"/>
      <c r="K7" s="351" t="s">
        <v>65</v>
      </c>
      <c r="L7" s="352"/>
      <c r="M7" s="86">
        <v>6010</v>
      </c>
      <c r="N7" s="86">
        <v>4152</v>
      </c>
      <c r="O7" s="106">
        <v>0.69084858569051577</v>
      </c>
    </row>
    <row r="8" spans="2:16" x14ac:dyDescent="0.25">
      <c r="B8" s="347"/>
      <c r="C8" s="336"/>
      <c r="D8" s="46" t="s">
        <v>295</v>
      </c>
      <c r="E8" s="85">
        <v>67</v>
      </c>
      <c r="F8" s="117">
        <v>50</v>
      </c>
      <c r="G8" s="207">
        <v>17</v>
      </c>
      <c r="H8" s="223">
        <v>0.74626865671641796</v>
      </c>
      <c r="I8" s="465"/>
      <c r="K8" s="351" t="s">
        <v>66</v>
      </c>
      <c r="L8" s="352"/>
      <c r="M8" s="86">
        <v>4</v>
      </c>
      <c r="N8" s="86">
        <v>4</v>
      </c>
      <c r="O8" s="106">
        <v>1</v>
      </c>
    </row>
    <row r="9" spans="2:16" x14ac:dyDescent="0.25">
      <c r="B9" s="347"/>
      <c r="C9" s="336"/>
      <c r="D9" s="241" t="s">
        <v>193</v>
      </c>
      <c r="E9" s="103">
        <v>160</v>
      </c>
      <c r="F9" s="103">
        <v>159</v>
      </c>
      <c r="G9" s="207">
        <v>1</v>
      </c>
      <c r="H9" s="223">
        <v>0.99375000000000002</v>
      </c>
      <c r="I9" s="465"/>
      <c r="K9" s="351" t="s">
        <v>67</v>
      </c>
      <c r="L9" s="352"/>
      <c r="M9" s="86">
        <v>42</v>
      </c>
      <c r="N9" s="86">
        <v>36</v>
      </c>
      <c r="O9" s="106">
        <v>0.8571428571428571</v>
      </c>
    </row>
    <row r="10" spans="2:16" ht="15.75" thickBot="1" x14ac:dyDescent="0.3">
      <c r="B10" s="347"/>
      <c r="C10" s="336"/>
      <c r="D10" s="46" t="s">
        <v>195</v>
      </c>
      <c r="E10" s="103">
        <v>218</v>
      </c>
      <c r="F10" s="84">
        <v>200</v>
      </c>
      <c r="G10" s="207">
        <v>18</v>
      </c>
      <c r="H10" s="223">
        <v>0.91743119266055051</v>
      </c>
      <c r="I10" s="465"/>
      <c r="K10" s="354" t="s">
        <v>68</v>
      </c>
      <c r="L10" s="355"/>
      <c r="M10" s="97">
        <v>29</v>
      </c>
      <c r="N10" s="97">
        <v>25</v>
      </c>
      <c r="O10" s="70">
        <v>0.86206896551724133</v>
      </c>
    </row>
    <row r="11" spans="2:16" ht="17.25" thickTop="1" thickBot="1" x14ac:dyDescent="0.3">
      <c r="B11" s="347"/>
      <c r="C11" s="336"/>
      <c r="D11" s="47" t="s">
        <v>69</v>
      </c>
      <c r="E11" s="103">
        <v>136</v>
      </c>
      <c r="F11" s="84">
        <v>114</v>
      </c>
      <c r="G11" s="207">
        <v>22</v>
      </c>
      <c r="H11" s="222">
        <v>0.83823529411764708</v>
      </c>
      <c r="I11" s="465"/>
      <c r="K11" s="357" t="s">
        <v>70</v>
      </c>
      <c r="L11" s="358"/>
      <c r="M11" s="78">
        <v>6730</v>
      </c>
      <c r="N11" s="78">
        <v>4654</v>
      </c>
      <c r="O11" s="99">
        <v>0.69153046062407131</v>
      </c>
    </row>
    <row r="12" spans="2:16" ht="15.75" thickTop="1" x14ac:dyDescent="0.25">
      <c r="B12" s="347"/>
      <c r="C12" s="336"/>
      <c r="D12" s="46" t="s">
        <v>199</v>
      </c>
      <c r="E12" s="103">
        <v>178</v>
      </c>
      <c r="F12" s="84">
        <v>166</v>
      </c>
      <c r="G12" s="207">
        <v>12</v>
      </c>
      <c r="H12" s="223">
        <v>0.93258426966292129</v>
      </c>
      <c r="I12" s="465"/>
    </row>
    <row r="13" spans="2:16" x14ac:dyDescent="0.25">
      <c r="B13" s="347"/>
      <c r="C13" s="336"/>
      <c r="D13" s="241" t="s">
        <v>292</v>
      </c>
      <c r="E13" s="103">
        <v>78</v>
      </c>
      <c r="F13" s="103">
        <v>77</v>
      </c>
      <c r="G13" s="207">
        <v>1</v>
      </c>
      <c r="H13" s="223">
        <v>0.98717948717948723</v>
      </c>
      <c r="I13" s="465"/>
    </row>
    <row r="14" spans="2:16" x14ac:dyDescent="0.25">
      <c r="B14" s="347"/>
      <c r="C14" s="336"/>
      <c r="D14" s="46" t="s">
        <v>200</v>
      </c>
      <c r="E14" s="103">
        <v>174</v>
      </c>
      <c r="F14" s="84">
        <v>95</v>
      </c>
      <c r="G14" s="207">
        <v>79</v>
      </c>
      <c r="H14" s="223">
        <v>0.54597701149425293</v>
      </c>
      <c r="I14" s="465"/>
    </row>
    <row r="15" spans="2:16" ht="15.75" thickBot="1" x14ac:dyDescent="0.3">
      <c r="B15" s="347"/>
      <c r="C15" s="336"/>
      <c r="D15" s="46" t="s">
        <v>201</v>
      </c>
      <c r="E15" s="103">
        <v>235</v>
      </c>
      <c r="F15" s="84">
        <v>131</v>
      </c>
      <c r="G15" s="207">
        <v>104</v>
      </c>
      <c r="H15" s="223">
        <v>0.55744680851063833</v>
      </c>
      <c r="I15" s="465"/>
    </row>
    <row r="16" spans="2:16" x14ac:dyDescent="0.25">
      <c r="B16" s="347"/>
      <c r="C16" s="336"/>
      <c r="D16" s="241" t="s">
        <v>202</v>
      </c>
      <c r="E16" s="103">
        <v>76</v>
      </c>
      <c r="F16" s="103">
        <v>74</v>
      </c>
      <c r="G16" s="207">
        <v>2</v>
      </c>
      <c r="H16" s="223">
        <v>0.97368421052631582</v>
      </c>
      <c r="I16" s="465"/>
      <c r="K16" s="329" t="s">
        <v>71</v>
      </c>
      <c r="L16" s="330"/>
      <c r="M16" s="330"/>
      <c r="N16" s="330"/>
      <c r="O16" s="331"/>
    </row>
    <row r="17" spans="2:15" ht="15.75" thickBot="1" x14ac:dyDescent="0.3">
      <c r="B17" s="347"/>
      <c r="C17" s="336"/>
      <c r="D17" s="46" t="s">
        <v>204</v>
      </c>
      <c r="E17" s="103">
        <v>159</v>
      </c>
      <c r="F17" s="84">
        <v>121</v>
      </c>
      <c r="G17" s="207">
        <v>38</v>
      </c>
      <c r="H17" s="223">
        <v>0.76100628930817615</v>
      </c>
      <c r="I17" s="465"/>
      <c r="K17" s="338"/>
      <c r="L17" s="339"/>
      <c r="M17" s="339"/>
      <c r="N17" s="339"/>
      <c r="O17" s="340"/>
    </row>
    <row r="18" spans="2:15" ht="16.5" thickTop="1" thickBot="1" x14ac:dyDescent="0.3">
      <c r="B18" s="347"/>
      <c r="C18" s="336"/>
      <c r="D18" s="46" t="s">
        <v>205</v>
      </c>
      <c r="E18" s="103">
        <v>122</v>
      </c>
      <c r="F18" s="84">
        <v>119</v>
      </c>
      <c r="G18" s="207">
        <v>3</v>
      </c>
      <c r="H18" s="223">
        <v>0.97540983606557374</v>
      </c>
      <c r="I18" s="465"/>
      <c r="K18" s="48" t="s">
        <v>72</v>
      </c>
      <c r="L18" s="48" t="s">
        <v>73</v>
      </c>
      <c r="M18" s="48" t="s">
        <v>74</v>
      </c>
      <c r="N18" s="48" t="s">
        <v>75</v>
      </c>
      <c r="O18" s="48" t="s">
        <v>76</v>
      </c>
    </row>
    <row r="19" spans="2:15" ht="15.75" thickTop="1" x14ac:dyDescent="0.25">
      <c r="B19" s="347"/>
      <c r="C19" s="336"/>
      <c r="D19" s="241" t="s">
        <v>208</v>
      </c>
      <c r="E19" s="103">
        <v>30</v>
      </c>
      <c r="F19" s="103">
        <v>22</v>
      </c>
      <c r="G19" s="207">
        <v>8</v>
      </c>
      <c r="H19" s="223">
        <v>0.73333333333333328</v>
      </c>
      <c r="I19" s="465"/>
      <c r="K19" s="361" t="s">
        <v>77</v>
      </c>
      <c r="L19" s="49" t="s">
        <v>78</v>
      </c>
      <c r="M19" s="75">
        <v>135</v>
      </c>
      <c r="N19" s="75">
        <v>93</v>
      </c>
      <c r="O19" s="73">
        <v>0.68888888888888888</v>
      </c>
    </row>
    <row r="20" spans="2:15" x14ac:dyDescent="0.25">
      <c r="B20" s="347"/>
      <c r="C20" s="336"/>
      <c r="D20" s="46" t="s">
        <v>211</v>
      </c>
      <c r="E20" s="103">
        <v>47</v>
      </c>
      <c r="F20" s="84">
        <v>36</v>
      </c>
      <c r="G20" s="207">
        <v>11</v>
      </c>
      <c r="H20" s="223">
        <v>0.76595744680851063</v>
      </c>
      <c r="I20" s="465"/>
      <c r="K20" s="362"/>
      <c r="L20" s="50" t="s">
        <v>79</v>
      </c>
      <c r="M20" s="100">
        <v>289</v>
      </c>
      <c r="N20" s="100">
        <v>189</v>
      </c>
      <c r="O20" s="110">
        <v>0.65397923875432529</v>
      </c>
    </row>
    <row r="21" spans="2:15" x14ac:dyDescent="0.25">
      <c r="B21" s="347"/>
      <c r="C21" s="336"/>
      <c r="D21" s="46" t="s">
        <v>213</v>
      </c>
      <c r="E21" s="103">
        <v>59</v>
      </c>
      <c r="F21" s="84">
        <v>41</v>
      </c>
      <c r="G21" s="207">
        <v>18</v>
      </c>
      <c r="H21" s="223">
        <v>0.69491525423728817</v>
      </c>
      <c r="I21" s="465"/>
      <c r="K21" s="362"/>
      <c r="L21" s="50" t="s">
        <v>80</v>
      </c>
      <c r="M21" s="100">
        <v>4381</v>
      </c>
      <c r="N21" s="100">
        <v>2794</v>
      </c>
      <c r="O21" s="110">
        <v>0.63775393745720155</v>
      </c>
    </row>
    <row r="22" spans="2:15" x14ac:dyDescent="0.25">
      <c r="B22" s="347"/>
      <c r="C22" s="336"/>
      <c r="D22" s="241" t="s">
        <v>214</v>
      </c>
      <c r="E22" s="103">
        <v>95</v>
      </c>
      <c r="F22" s="103">
        <v>84</v>
      </c>
      <c r="G22" s="207">
        <v>11</v>
      </c>
      <c r="H22" s="223">
        <v>0.88421052631578945</v>
      </c>
      <c r="I22" s="465"/>
      <c r="K22" s="362"/>
      <c r="L22" s="50" t="s">
        <v>81</v>
      </c>
      <c r="M22" s="100">
        <v>4</v>
      </c>
      <c r="N22" s="100">
        <v>4</v>
      </c>
      <c r="O22" s="110">
        <v>1</v>
      </c>
    </row>
    <row r="23" spans="2:15" x14ac:dyDescent="0.25">
      <c r="B23" s="347"/>
      <c r="C23" s="336"/>
      <c r="D23" s="47" t="s">
        <v>215</v>
      </c>
      <c r="E23" s="103">
        <v>164</v>
      </c>
      <c r="F23" s="84">
        <v>66</v>
      </c>
      <c r="G23" s="213">
        <v>98</v>
      </c>
      <c r="H23" s="222">
        <v>0.40243902439024393</v>
      </c>
      <c r="I23" s="465"/>
      <c r="K23" s="362"/>
      <c r="L23" s="50" t="s">
        <v>82</v>
      </c>
      <c r="M23" s="100">
        <v>29</v>
      </c>
      <c r="N23" s="100">
        <v>25</v>
      </c>
      <c r="O23" s="110">
        <v>0.86206896551724133</v>
      </c>
    </row>
    <row r="24" spans="2:15" ht="15.75" thickBot="1" x14ac:dyDescent="0.3">
      <c r="B24" s="347"/>
      <c r="C24" s="336"/>
      <c r="D24" s="47" t="s">
        <v>216</v>
      </c>
      <c r="E24" s="103">
        <v>129</v>
      </c>
      <c r="F24" s="84">
        <v>116</v>
      </c>
      <c r="G24" s="213">
        <v>13</v>
      </c>
      <c r="H24" s="222">
        <v>0.89922480620155043</v>
      </c>
      <c r="I24" s="465"/>
      <c r="K24" s="363"/>
      <c r="L24" s="51" t="s">
        <v>83</v>
      </c>
      <c r="M24" s="111">
        <v>24</v>
      </c>
      <c r="N24" s="111">
        <v>20</v>
      </c>
      <c r="O24" s="109">
        <v>0.83333333333333337</v>
      </c>
    </row>
    <row r="25" spans="2:15" ht="17.25" thickBot="1" x14ac:dyDescent="0.35">
      <c r="B25" s="347"/>
      <c r="C25" s="337"/>
      <c r="D25" s="47" t="s">
        <v>217</v>
      </c>
      <c r="E25" s="103">
        <v>57</v>
      </c>
      <c r="F25" s="84">
        <v>56</v>
      </c>
      <c r="G25" s="213">
        <v>1</v>
      </c>
      <c r="H25" s="305">
        <v>0.98245614035087714</v>
      </c>
      <c r="I25" s="465"/>
      <c r="K25" s="359" t="s">
        <v>84</v>
      </c>
      <c r="L25" s="360"/>
      <c r="M25" s="101">
        <v>4862</v>
      </c>
      <c r="N25" s="101">
        <v>3125</v>
      </c>
      <c r="O25" s="93">
        <v>0.64273961332784857</v>
      </c>
    </row>
    <row r="26" spans="2:15" x14ac:dyDescent="0.25">
      <c r="B26" s="347"/>
      <c r="C26" s="303"/>
      <c r="D26" s="309" t="s">
        <v>219</v>
      </c>
      <c r="E26" s="103">
        <v>1</v>
      </c>
      <c r="F26" s="103">
        <v>0</v>
      </c>
      <c r="G26" s="213">
        <v>1</v>
      </c>
      <c r="H26" s="327">
        <v>0</v>
      </c>
      <c r="I26" s="328"/>
      <c r="K26" s="370" t="s">
        <v>85</v>
      </c>
      <c r="L26" s="52" t="s">
        <v>86</v>
      </c>
      <c r="M26" s="82">
        <v>28</v>
      </c>
      <c r="N26" s="82">
        <v>19</v>
      </c>
      <c r="O26" s="83">
        <v>0.6785714285714286</v>
      </c>
    </row>
    <row r="27" spans="2:15" x14ac:dyDescent="0.25">
      <c r="B27" s="347"/>
      <c r="C27" s="335" t="s">
        <v>221</v>
      </c>
      <c r="D27" s="242" t="s">
        <v>222</v>
      </c>
      <c r="E27" s="103">
        <v>84</v>
      </c>
      <c r="F27" s="103">
        <v>59</v>
      </c>
      <c r="G27" s="213">
        <v>25</v>
      </c>
      <c r="H27" s="222">
        <v>0.70238095238095233</v>
      </c>
      <c r="I27" s="369">
        <f>SUM(F27:F33)/SUM(E27:E33)</f>
        <v>0.40987654320987654</v>
      </c>
      <c r="K27" s="371"/>
      <c r="L27" s="53" t="s">
        <v>87</v>
      </c>
      <c r="M27" s="112">
        <v>44</v>
      </c>
      <c r="N27" s="112">
        <v>23</v>
      </c>
      <c r="O27" s="113">
        <v>0.52272727272727271</v>
      </c>
    </row>
    <row r="28" spans="2:15" x14ac:dyDescent="0.25">
      <c r="B28" s="347"/>
      <c r="C28" s="336"/>
      <c r="D28" s="54" t="s">
        <v>223</v>
      </c>
      <c r="E28" s="103">
        <v>283</v>
      </c>
      <c r="F28" s="84">
        <v>81</v>
      </c>
      <c r="G28" s="213">
        <v>202</v>
      </c>
      <c r="H28" s="222">
        <v>0.28621908127208479</v>
      </c>
      <c r="I28" s="365"/>
      <c r="K28" s="371"/>
      <c r="L28" s="53" t="s">
        <v>88</v>
      </c>
      <c r="M28" s="112">
        <v>888</v>
      </c>
      <c r="N28" s="112">
        <v>845</v>
      </c>
      <c r="O28" s="113">
        <v>0.95157657657657657</v>
      </c>
    </row>
    <row r="29" spans="2:15" x14ac:dyDescent="0.25">
      <c r="B29" s="347"/>
      <c r="C29" s="336"/>
      <c r="D29" s="54" t="s">
        <v>224</v>
      </c>
      <c r="E29" s="103">
        <v>164</v>
      </c>
      <c r="F29" s="84">
        <v>80</v>
      </c>
      <c r="G29" s="213">
        <v>84</v>
      </c>
      <c r="H29" s="222">
        <v>0.48780487804878048</v>
      </c>
      <c r="I29" s="365"/>
      <c r="K29" s="371"/>
      <c r="L29" s="53" t="s">
        <v>89</v>
      </c>
      <c r="M29" s="112">
        <v>7</v>
      </c>
      <c r="N29" s="112">
        <v>6</v>
      </c>
      <c r="O29" s="113">
        <v>0.8571428571428571</v>
      </c>
    </row>
    <row r="30" spans="2:15" ht="15.75" thickBot="1" x14ac:dyDescent="0.3">
      <c r="B30" s="347"/>
      <c r="C30" s="336"/>
      <c r="D30" s="54" t="s">
        <v>293</v>
      </c>
      <c r="E30" s="103">
        <v>229</v>
      </c>
      <c r="F30" s="84">
        <v>74</v>
      </c>
      <c r="G30" s="213">
        <v>155</v>
      </c>
      <c r="H30" s="222">
        <v>0.32314410480349343</v>
      </c>
      <c r="I30" s="365"/>
      <c r="K30" s="372"/>
      <c r="L30" s="55" t="s">
        <v>90</v>
      </c>
      <c r="M30" s="105">
        <v>5</v>
      </c>
      <c r="N30" s="105">
        <v>5</v>
      </c>
      <c r="O30" s="74">
        <v>1</v>
      </c>
    </row>
    <row r="31" spans="2:15" ht="17.25" thickBot="1" x14ac:dyDescent="0.35">
      <c r="B31" s="347"/>
      <c r="C31" s="336"/>
      <c r="D31" s="241" t="s">
        <v>225</v>
      </c>
      <c r="E31" s="103"/>
      <c r="F31" s="103"/>
      <c r="G31" s="207"/>
      <c r="H31" s="223"/>
      <c r="I31" s="365"/>
      <c r="K31" s="373" t="s">
        <v>91</v>
      </c>
      <c r="L31" s="374"/>
      <c r="M31" s="107">
        <v>972</v>
      </c>
      <c r="N31" s="107">
        <v>898</v>
      </c>
      <c r="O31" s="118">
        <v>0.9238683127572016</v>
      </c>
    </row>
    <row r="32" spans="2:15" x14ac:dyDescent="0.25">
      <c r="B32" s="347"/>
      <c r="C32" s="336"/>
      <c r="D32" s="54" t="s">
        <v>226</v>
      </c>
      <c r="E32" s="103">
        <v>270</v>
      </c>
      <c r="F32" s="84">
        <v>78</v>
      </c>
      <c r="G32" s="213">
        <v>192</v>
      </c>
      <c r="H32" s="222">
        <v>0.28888888888888886</v>
      </c>
      <c r="I32" s="365"/>
      <c r="K32" s="375" t="s">
        <v>92</v>
      </c>
      <c r="L32" s="56" t="s">
        <v>62</v>
      </c>
      <c r="M32" s="76">
        <v>21</v>
      </c>
      <c r="N32" s="76">
        <v>16</v>
      </c>
      <c r="O32" s="98">
        <v>0.76190476190476186</v>
      </c>
    </row>
    <row r="33" spans="2:15" x14ac:dyDescent="0.25">
      <c r="B33" s="347"/>
      <c r="C33" s="336"/>
      <c r="D33" s="57" t="s">
        <v>228</v>
      </c>
      <c r="E33" s="87">
        <v>590</v>
      </c>
      <c r="F33" s="94">
        <v>292</v>
      </c>
      <c r="G33" s="207">
        <v>298</v>
      </c>
      <c r="H33" s="223">
        <v>0.49491525423728816</v>
      </c>
      <c r="I33" s="366"/>
      <c r="K33" s="376"/>
      <c r="L33" s="58" t="s">
        <v>79</v>
      </c>
      <c r="M33" s="104">
        <v>128</v>
      </c>
      <c r="N33" s="104">
        <v>97</v>
      </c>
      <c r="O33" s="115">
        <v>0.7578125</v>
      </c>
    </row>
    <row r="34" spans="2:15" x14ac:dyDescent="0.25">
      <c r="B34" s="347"/>
      <c r="C34" s="304"/>
      <c r="D34" s="308" t="s">
        <v>229</v>
      </c>
      <c r="E34" s="103">
        <v>1</v>
      </c>
      <c r="F34" s="103">
        <v>0</v>
      </c>
      <c r="G34" s="207">
        <v>1</v>
      </c>
      <c r="H34" s="466">
        <v>0</v>
      </c>
      <c r="I34" s="467"/>
      <c r="K34" s="376"/>
      <c r="L34" s="58" t="s">
        <v>80</v>
      </c>
      <c r="M34" s="104">
        <v>741</v>
      </c>
      <c r="N34" s="104">
        <v>513</v>
      </c>
      <c r="O34" s="115">
        <v>0.69230769230769229</v>
      </c>
    </row>
    <row r="35" spans="2:15" ht="15.75" thickBot="1" x14ac:dyDescent="0.3">
      <c r="B35" s="347"/>
      <c r="C35" s="378" t="s">
        <v>93</v>
      </c>
      <c r="D35" s="232" t="s">
        <v>94</v>
      </c>
      <c r="E35" s="103">
        <v>112</v>
      </c>
      <c r="F35" s="103">
        <v>112</v>
      </c>
      <c r="G35" s="207">
        <v>0</v>
      </c>
      <c r="H35" s="223">
        <v>1</v>
      </c>
      <c r="I35" s="496">
        <v>0.81034482758620685</v>
      </c>
      <c r="K35" s="377"/>
      <c r="L35" s="58" t="s">
        <v>95</v>
      </c>
      <c r="M35" s="69">
        <v>6</v>
      </c>
      <c r="N35" s="69">
        <v>5</v>
      </c>
      <c r="O35" s="115">
        <v>0.83333333333333337</v>
      </c>
    </row>
    <row r="36" spans="2:15" ht="16.5" x14ac:dyDescent="0.3">
      <c r="B36" s="347"/>
      <c r="C36" s="378"/>
      <c r="D36" s="232" t="s">
        <v>96</v>
      </c>
      <c r="E36" s="103">
        <v>117</v>
      </c>
      <c r="F36" s="103">
        <v>97</v>
      </c>
      <c r="G36" s="207">
        <v>20</v>
      </c>
      <c r="H36" s="223">
        <v>0.82905982905982911</v>
      </c>
      <c r="I36" s="496"/>
      <c r="K36" s="482" t="s">
        <v>97</v>
      </c>
      <c r="L36" s="483"/>
      <c r="M36" s="89">
        <v>896</v>
      </c>
      <c r="N36" s="89">
        <v>631</v>
      </c>
      <c r="O36" s="114">
        <v>0.7042410714285714</v>
      </c>
    </row>
    <row r="37" spans="2:15" ht="16.5" thickBot="1" x14ac:dyDescent="0.3">
      <c r="B37" s="347"/>
      <c r="C37" s="232"/>
      <c r="D37" s="233" t="s">
        <v>98</v>
      </c>
      <c r="E37" s="103">
        <v>5</v>
      </c>
      <c r="F37" s="103">
        <v>3</v>
      </c>
      <c r="G37" s="207">
        <v>2</v>
      </c>
      <c r="H37" s="470">
        <v>0.6</v>
      </c>
      <c r="I37" s="471"/>
      <c r="K37" s="494" t="s">
        <v>99</v>
      </c>
      <c r="L37" s="495"/>
      <c r="M37" s="71">
        <v>6730</v>
      </c>
      <c r="N37" s="71">
        <v>4654</v>
      </c>
      <c r="O37" s="95">
        <v>0.69153046062407131</v>
      </c>
    </row>
    <row r="38" spans="2:15" ht="15.75" thickTop="1" x14ac:dyDescent="0.25">
      <c r="B38" s="347"/>
      <c r="C38" s="232"/>
      <c r="D38" s="233" t="s">
        <v>100</v>
      </c>
      <c r="E38" s="103">
        <v>12</v>
      </c>
      <c r="F38" s="103">
        <v>12</v>
      </c>
      <c r="G38" s="207">
        <v>0</v>
      </c>
      <c r="H38" s="470">
        <v>1</v>
      </c>
      <c r="I38" s="471"/>
    </row>
    <row r="39" spans="2:15" x14ac:dyDescent="0.25">
      <c r="B39" s="347"/>
      <c r="C39" s="232"/>
      <c r="D39" s="233" t="s">
        <v>101</v>
      </c>
      <c r="E39" s="103">
        <v>1</v>
      </c>
      <c r="F39" s="103">
        <v>1</v>
      </c>
      <c r="G39" s="207">
        <v>0</v>
      </c>
      <c r="H39" s="470">
        <v>1</v>
      </c>
      <c r="I39" s="471"/>
    </row>
    <row r="40" spans="2:15" x14ac:dyDescent="0.25">
      <c r="B40" s="347"/>
      <c r="C40" s="335" t="s">
        <v>102</v>
      </c>
      <c r="D40" s="232" t="s">
        <v>103</v>
      </c>
      <c r="E40" s="103">
        <v>5</v>
      </c>
      <c r="F40" s="103">
        <v>5</v>
      </c>
      <c r="G40" s="207">
        <v>0</v>
      </c>
      <c r="H40" s="470">
        <v>1</v>
      </c>
      <c r="I40" s="471"/>
    </row>
    <row r="41" spans="2:15" x14ac:dyDescent="0.25">
      <c r="B41" s="347"/>
      <c r="C41" s="336"/>
      <c r="D41" s="232" t="s">
        <v>104</v>
      </c>
      <c r="E41" s="103">
        <v>1</v>
      </c>
      <c r="F41" s="103">
        <v>1</v>
      </c>
      <c r="G41" s="207">
        <v>0</v>
      </c>
      <c r="H41" s="470">
        <v>1</v>
      </c>
      <c r="I41" s="471"/>
    </row>
    <row r="42" spans="2:15" x14ac:dyDescent="0.25">
      <c r="B42" s="347"/>
      <c r="C42" s="336"/>
      <c r="D42" s="232" t="s">
        <v>105</v>
      </c>
      <c r="E42" s="103">
        <v>2</v>
      </c>
      <c r="F42" s="103">
        <v>2</v>
      </c>
      <c r="G42" s="207">
        <v>0</v>
      </c>
      <c r="H42" s="470">
        <v>1</v>
      </c>
      <c r="I42" s="471"/>
      <c r="N42" s="59"/>
    </row>
    <row r="43" spans="2:15" x14ac:dyDescent="0.25">
      <c r="B43" s="347"/>
      <c r="C43" s="336"/>
      <c r="D43" s="232" t="s">
        <v>106</v>
      </c>
      <c r="E43" s="103">
        <v>3</v>
      </c>
      <c r="F43" s="103">
        <v>3</v>
      </c>
      <c r="G43" s="207">
        <v>0</v>
      </c>
      <c r="H43" s="470">
        <v>1</v>
      </c>
      <c r="I43" s="471"/>
    </row>
    <row r="44" spans="2:15" x14ac:dyDescent="0.25">
      <c r="B44" s="347"/>
      <c r="C44" s="336"/>
      <c r="D44" s="232" t="s">
        <v>107</v>
      </c>
      <c r="E44" s="103">
        <v>1</v>
      </c>
      <c r="F44" s="103">
        <v>1</v>
      </c>
      <c r="G44" s="207">
        <v>0</v>
      </c>
      <c r="H44" s="470">
        <v>1</v>
      </c>
      <c r="I44" s="471"/>
    </row>
    <row r="45" spans="2:15" x14ac:dyDescent="0.25">
      <c r="B45" s="347"/>
      <c r="C45" s="336"/>
      <c r="D45" s="232" t="s">
        <v>108</v>
      </c>
      <c r="E45" s="103">
        <v>5</v>
      </c>
      <c r="F45" s="103">
        <v>5</v>
      </c>
      <c r="G45" s="207">
        <v>0</v>
      </c>
      <c r="H45" s="470">
        <v>1</v>
      </c>
      <c r="I45" s="471"/>
    </row>
    <row r="46" spans="2:15" x14ac:dyDescent="0.25">
      <c r="B46" s="347"/>
      <c r="C46" s="336"/>
      <c r="D46" s="232" t="s">
        <v>109</v>
      </c>
      <c r="E46" s="103">
        <v>3</v>
      </c>
      <c r="F46" s="103">
        <v>2</v>
      </c>
      <c r="G46" s="207">
        <v>1</v>
      </c>
      <c r="H46" s="470">
        <v>0.66666666666666663</v>
      </c>
      <c r="I46" s="471"/>
    </row>
    <row r="47" spans="2:15" x14ac:dyDescent="0.25">
      <c r="B47" s="347"/>
      <c r="C47" s="336"/>
      <c r="D47" s="232" t="s">
        <v>110</v>
      </c>
      <c r="E47" s="103">
        <v>1</v>
      </c>
      <c r="F47" s="103">
        <v>0</v>
      </c>
      <c r="G47" s="207">
        <v>1</v>
      </c>
      <c r="H47" s="470">
        <v>0</v>
      </c>
      <c r="I47" s="471"/>
    </row>
    <row r="48" spans="2:15" x14ac:dyDescent="0.25">
      <c r="B48" s="347"/>
      <c r="C48" s="337"/>
      <c r="D48" s="232" t="s">
        <v>111</v>
      </c>
      <c r="E48" s="103">
        <v>1</v>
      </c>
      <c r="F48" s="103">
        <v>1</v>
      </c>
      <c r="G48" s="207">
        <v>0</v>
      </c>
      <c r="H48" s="470">
        <v>1</v>
      </c>
      <c r="I48" s="471"/>
    </row>
    <row r="49" spans="2:15" x14ac:dyDescent="0.25">
      <c r="B49" s="347"/>
      <c r="C49" s="232"/>
      <c r="D49" s="233" t="s">
        <v>112</v>
      </c>
      <c r="E49" s="103">
        <v>4</v>
      </c>
      <c r="F49" s="103">
        <v>4</v>
      </c>
      <c r="G49" s="207">
        <v>0</v>
      </c>
      <c r="H49" s="470">
        <v>1</v>
      </c>
      <c r="I49" s="471"/>
    </row>
    <row r="50" spans="2:15" x14ac:dyDescent="0.25">
      <c r="B50" s="347"/>
      <c r="C50" s="232"/>
      <c r="D50" s="233" t="s">
        <v>113</v>
      </c>
      <c r="E50" s="103">
        <v>2</v>
      </c>
      <c r="F50" s="103">
        <v>2</v>
      </c>
      <c r="G50" s="207">
        <v>0</v>
      </c>
      <c r="H50" s="470">
        <v>1</v>
      </c>
      <c r="I50" s="471"/>
    </row>
    <row r="51" spans="2:15" x14ac:dyDescent="0.25">
      <c r="B51" s="347"/>
      <c r="C51" s="232"/>
      <c r="D51" s="233" t="s">
        <v>268</v>
      </c>
      <c r="E51" s="64">
        <v>190</v>
      </c>
      <c r="F51" s="103">
        <v>133</v>
      </c>
      <c r="G51" s="207">
        <v>57</v>
      </c>
      <c r="H51" s="470">
        <v>0.7</v>
      </c>
      <c r="I51" s="471"/>
    </row>
    <row r="52" spans="2:15" x14ac:dyDescent="0.25">
      <c r="B52" s="347"/>
      <c r="C52" s="232"/>
      <c r="D52" s="233" t="s">
        <v>269</v>
      </c>
      <c r="E52" s="64">
        <v>73</v>
      </c>
      <c r="F52" s="103">
        <v>45</v>
      </c>
      <c r="G52" s="207">
        <v>28</v>
      </c>
      <c r="H52" s="470">
        <v>0.61643835616438358</v>
      </c>
      <c r="I52" s="471"/>
    </row>
    <row r="53" spans="2:15" ht="15.75" thickBot="1" x14ac:dyDescent="0.3">
      <c r="B53" s="348"/>
      <c r="C53" s="251"/>
      <c r="D53" s="252" t="s">
        <v>114</v>
      </c>
      <c r="E53" s="64">
        <v>26</v>
      </c>
      <c r="F53" s="103">
        <v>11</v>
      </c>
      <c r="G53" s="225">
        <v>15</v>
      </c>
      <c r="H53" s="490">
        <v>0.42307692307692307</v>
      </c>
      <c r="I53" s="491"/>
    </row>
    <row r="54" spans="2:15" ht="16.5" thickBot="1" x14ac:dyDescent="0.3">
      <c r="B54" s="262"/>
      <c r="C54" s="263"/>
      <c r="D54" s="264" t="s">
        <v>264</v>
      </c>
      <c r="E54" s="116">
        <v>4862</v>
      </c>
      <c r="F54" s="116">
        <v>3125</v>
      </c>
      <c r="G54" s="208">
        <v>1737</v>
      </c>
      <c r="H54" s="486">
        <v>0.64273961332784857</v>
      </c>
      <c r="I54" s="487"/>
    </row>
    <row r="55" spans="2:15" x14ac:dyDescent="0.25">
      <c r="B55" s="388" t="s">
        <v>115</v>
      </c>
      <c r="C55" s="395" t="s">
        <v>116</v>
      </c>
      <c r="D55" s="234" t="s">
        <v>245</v>
      </c>
      <c r="E55" s="81">
        <v>229</v>
      </c>
      <c r="F55" s="81">
        <v>222</v>
      </c>
      <c r="G55" s="221">
        <v>7</v>
      </c>
      <c r="H55" s="226">
        <v>0.96943231441048039</v>
      </c>
      <c r="I55" s="468">
        <f>SUM(F55:F63)/SUM(E55:E63)</f>
        <v>0.94360086767895879</v>
      </c>
    </row>
    <row r="56" spans="2:15" x14ac:dyDescent="0.25">
      <c r="B56" s="389"/>
      <c r="C56" s="396"/>
      <c r="D56" s="243" t="s">
        <v>117</v>
      </c>
      <c r="E56" s="102">
        <v>73</v>
      </c>
      <c r="F56" s="102">
        <v>72</v>
      </c>
      <c r="G56" s="220">
        <v>1</v>
      </c>
      <c r="H56" s="227">
        <v>0.98630136986301364</v>
      </c>
      <c r="I56" s="469"/>
    </row>
    <row r="57" spans="2:15" x14ac:dyDescent="0.25">
      <c r="B57" s="389"/>
      <c r="C57" s="396"/>
      <c r="D57" s="60" t="s">
        <v>246</v>
      </c>
      <c r="E57" s="81">
        <v>104</v>
      </c>
      <c r="F57" s="81">
        <v>99</v>
      </c>
      <c r="G57" s="220">
        <v>5</v>
      </c>
      <c r="H57" s="227">
        <v>0.95192307692307687</v>
      </c>
      <c r="I57" s="469"/>
    </row>
    <row r="58" spans="2:15" x14ac:dyDescent="0.25">
      <c r="B58" s="389"/>
      <c r="C58" s="396"/>
      <c r="D58" s="60" t="s">
        <v>247</v>
      </c>
      <c r="E58" s="81">
        <v>69</v>
      </c>
      <c r="F58" s="81">
        <v>62</v>
      </c>
      <c r="G58" s="220">
        <v>7</v>
      </c>
      <c r="H58" s="227">
        <v>0.89855072463768115</v>
      </c>
      <c r="I58" s="469"/>
    </row>
    <row r="59" spans="2:15" x14ac:dyDescent="0.25">
      <c r="B59" s="389"/>
      <c r="C59" s="396"/>
      <c r="D59" s="60" t="s">
        <v>118</v>
      </c>
      <c r="E59" s="81">
        <v>67</v>
      </c>
      <c r="F59" s="81">
        <v>65</v>
      </c>
      <c r="G59" s="220">
        <v>2</v>
      </c>
      <c r="H59" s="227">
        <v>0.97014925373134331</v>
      </c>
      <c r="I59" s="469"/>
    </row>
    <row r="60" spans="2:15" x14ac:dyDescent="0.25">
      <c r="B60" s="389"/>
      <c r="C60" s="396"/>
      <c r="D60" s="235" t="s">
        <v>249</v>
      </c>
      <c r="E60" s="81">
        <v>164</v>
      </c>
      <c r="F60" s="81">
        <v>164</v>
      </c>
      <c r="G60" s="220">
        <v>0</v>
      </c>
      <c r="H60" s="227">
        <v>1</v>
      </c>
      <c r="I60" s="469"/>
    </row>
    <row r="61" spans="2:15" x14ac:dyDescent="0.25">
      <c r="B61" s="389"/>
      <c r="C61" s="396"/>
      <c r="D61" s="235" t="s">
        <v>250</v>
      </c>
      <c r="E61" s="81">
        <v>127</v>
      </c>
      <c r="F61" s="81">
        <v>127</v>
      </c>
      <c r="G61" s="220">
        <v>0</v>
      </c>
      <c r="H61" s="227">
        <v>1</v>
      </c>
      <c r="I61" s="469"/>
    </row>
    <row r="62" spans="2:15" x14ac:dyDescent="0.25">
      <c r="B62" s="389"/>
      <c r="C62" s="396"/>
      <c r="D62" s="235" t="s">
        <v>251</v>
      </c>
      <c r="E62" s="81">
        <v>63</v>
      </c>
      <c r="F62" s="81">
        <v>58</v>
      </c>
      <c r="G62" s="220">
        <v>5</v>
      </c>
      <c r="H62" s="227">
        <v>0.92063492063492058</v>
      </c>
      <c r="I62" s="469"/>
      <c r="O62" s="61"/>
    </row>
    <row r="63" spans="2:15" x14ac:dyDescent="0.25">
      <c r="B63" s="389"/>
      <c r="C63" s="394"/>
      <c r="D63" s="235" t="s">
        <v>252</v>
      </c>
      <c r="E63" s="81">
        <v>26</v>
      </c>
      <c r="F63" s="81">
        <v>1</v>
      </c>
      <c r="G63" s="220">
        <v>25</v>
      </c>
      <c r="H63" s="310">
        <v>3.8461538461538464E-2</v>
      </c>
      <c r="I63" s="469"/>
    </row>
    <row r="64" spans="2:15" x14ac:dyDescent="0.25">
      <c r="B64" s="389"/>
      <c r="C64" s="306"/>
      <c r="D64" s="307" t="s">
        <v>253</v>
      </c>
      <c r="E64" s="81">
        <v>1</v>
      </c>
      <c r="F64" s="81">
        <v>1</v>
      </c>
      <c r="G64" s="220">
        <v>0</v>
      </c>
      <c r="H64" s="492">
        <v>1</v>
      </c>
      <c r="I64" s="493"/>
    </row>
    <row r="65" spans="2:16" x14ac:dyDescent="0.25">
      <c r="B65" s="389"/>
      <c r="C65" s="235"/>
      <c r="D65" s="236" t="s">
        <v>270</v>
      </c>
      <c r="E65" s="92">
        <v>28</v>
      </c>
      <c r="F65" s="92">
        <v>21</v>
      </c>
      <c r="G65" s="220">
        <v>7</v>
      </c>
      <c r="H65" s="484">
        <v>0.75</v>
      </c>
      <c r="I65" s="485"/>
    </row>
    <row r="66" spans="2:16" x14ac:dyDescent="0.25">
      <c r="B66" s="389"/>
      <c r="C66" s="235"/>
      <c r="D66" s="236" t="s">
        <v>271</v>
      </c>
      <c r="E66" s="92">
        <v>16</v>
      </c>
      <c r="F66" s="92">
        <v>2</v>
      </c>
      <c r="G66" s="220">
        <v>14</v>
      </c>
      <c r="H66" s="484">
        <v>0.125</v>
      </c>
      <c r="I66" s="485"/>
    </row>
    <row r="67" spans="2:16" x14ac:dyDescent="0.25">
      <c r="B67" s="389"/>
      <c r="C67" s="417" t="s">
        <v>119</v>
      </c>
      <c r="D67" s="235" t="s">
        <v>120</v>
      </c>
      <c r="E67" s="81">
        <v>2</v>
      </c>
      <c r="F67" s="81">
        <v>1</v>
      </c>
      <c r="G67" s="220">
        <v>1</v>
      </c>
      <c r="H67" s="484">
        <v>0.5</v>
      </c>
      <c r="I67" s="485"/>
    </row>
    <row r="68" spans="2:16" ht="15.75" thickBot="1" x14ac:dyDescent="0.3">
      <c r="B68" s="390"/>
      <c r="C68" s="418"/>
      <c r="D68" s="237" t="s">
        <v>294</v>
      </c>
      <c r="E68" s="79">
        <v>3</v>
      </c>
      <c r="F68" s="79">
        <v>3</v>
      </c>
      <c r="G68" s="219">
        <v>0</v>
      </c>
      <c r="H68" s="488">
        <v>1</v>
      </c>
      <c r="I68" s="489"/>
    </row>
    <row r="69" spans="2:16" ht="16.5" thickBot="1" x14ac:dyDescent="0.3">
      <c r="B69" s="265"/>
      <c r="C69" s="266"/>
      <c r="D69" s="267" t="s">
        <v>265</v>
      </c>
      <c r="E69" s="66">
        <v>972</v>
      </c>
      <c r="F69" s="66">
        <v>898</v>
      </c>
      <c r="G69" s="204">
        <v>74</v>
      </c>
      <c r="H69" s="476">
        <v>0.9238683127572016</v>
      </c>
      <c r="I69" s="477"/>
    </row>
    <row r="70" spans="2:16" x14ac:dyDescent="0.25">
      <c r="B70" s="402" t="s">
        <v>121</v>
      </c>
      <c r="C70" s="405" t="s">
        <v>122</v>
      </c>
      <c r="D70" s="244" t="s">
        <v>301</v>
      </c>
      <c r="E70" s="80">
        <v>60</v>
      </c>
      <c r="F70" s="80">
        <v>60</v>
      </c>
      <c r="G70" s="202">
        <v>0</v>
      </c>
      <c r="H70" s="228">
        <v>1</v>
      </c>
      <c r="I70" s="478">
        <v>0.69210526315789478</v>
      </c>
    </row>
    <row r="71" spans="2:16" x14ac:dyDescent="0.25">
      <c r="B71" s="403"/>
      <c r="C71" s="406"/>
      <c r="D71" s="62" t="s">
        <v>123</v>
      </c>
      <c r="E71" s="68">
        <v>101</v>
      </c>
      <c r="F71" s="68">
        <v>71</v>
      </c>
      <c r="G71" s="229">
        <v>30</v>
      </c>
      <c r="H71" s="230">
        <v>0.70297029702970293</v>
      </c>
      <c r="I71" s="479"/>
    </row>
    <row r="72" spans="2:16" x14ac:dyDescent="0.25">
      <c r="B72" s="403"/>
      <c r="C72" s="406"/>
      <c r="D72" s="245" t="s">
        <v>124</v>
      </c>
      <c r="E72" s="68">
        <v>71</v>
      </c>
      <c r="F72" s="68">
        <v>58</v>
      </c>
      <c r="G72" s="229">
        <v>13</v>
      </c>
      <c r="H72" s="230">
        <v>0.81690140845070425</v>
      </c>
      <c r="I72" s="479"/>
    </row>
    <row r="73" spans="2:16" x14ac:dyDescent="0.25">
      <c r="B73" s="403"/>
      <c r="C73" s="406"/>
      <c r="D73" s="62" t="s">
        <v>125</v>
      </c>
      <c r="E73" s="68">
        <v>139</v>
      </c>
      <c r="F73" s="68">
        <v>111</v>
      </c>
      <c r="G73" s="229">
        <v>28</v>
      </c>
      <c r="H73" s="230">
        <v>0.79856115107913672</v>
      </c>
      <c r="I73" s="479"/>
    </row>
    <row r="74" spans="2:16" x14ac:dyDescent="0.25">
      <c r="B74" s="403"/>
      <c r="C74" s="406"/>
      <c r="D74" s="62" t="s">
        <v>126</v>
      </c>
      <c r="E74" s="68">
        <v>117</v>
      </c>
      <c r="F74" s="68">
        <v>48</v>
      </c>
      <c r="G74" s="229">
        <v>69</v>
      </c>
      <c r="H74" s="230">
        <v>0.41025641025641024</v>
      </c>
      <c r="I74" s="479"/>
    </row>
    <row r="75" spans="2:16" x14ac:dyDescent="0.25">
      <c r="B75" s="403"/>
      <c r="C75" s="406"/>
      <c r="D75" s="62" t="s">
        <v>127</v>
      </c>
      <c r="E75" s="68">
        <v>133</v>
      </c>
      <c r="F75" s="68">
        <v>98</v>
      </c>
      <c r="G75" s="229">
        <v>35</v>
      </c>
      <c r="H75" s="230">
        <v>0.73684210526315785</v>
      </c>
      <c r="I75" s="479"/>
    </row>
    <row r="76" spans="2:16" x14ac:dyDescent="0.25">
      <c r="B76" s="403"/>
      <c r="C76" s="406"/>
      <c r="D76" s="246" t="s">
        <v>128</v>
      </c>
      <c r="E76" s="68">
        <v>123</v>
      </c>
      <c r="F76" s="68">
        <v>64</v>
      </c>
      <c r="G76" s="229">
        <v>59</v>
      </c>
      <c r="H76" s="230">
        <v>0.52032520325203258</v>
      </c>
      <c r="I76" s="479"/>
      <c r="L76" s="63"/>
      <c r="P76" s="61"/>
    </row>
    <row r="77" spans="2:16" ht="16.5" customHeight="1" x14ac:dyDescent="0.25">
      <c r="B77" s="403"/>
      <c r="C77" s="238"/>
      <c r="D77" s="239" t="s">
        <v>129</v>
      </c>
      <c r="E77" s="68">
        <v>16</v>
      </c>
      <c r="F77" s="68">
        <v>16</v>
      </c>
      <c r="G77" s="229">
        <v>0</v>
      </c>
      <c r="H77" s="480">
        <v>1</v>
      </c>
      <c r="I77" s="481"/>
      <c r="L77" s="63"/>
      <c r="P77" s="61"/>
    </row>
    <row r="78" spans="2:16" x14ac:dyDescent="0.25">
      <c r="B78" s="403"/>
      <c r="C78" s="238"/>
      <c r="D78" s="239" t="s">
        <v>272</v>
      </c>
      <c r="E78" s="90">
        <v>38</v>
      </c>
      <c r="F78" s="90">
        <v>29</v>
      </c>
      <c r="G78" s="229">
        <v>9</v>
      </c>
      <c r="H78" s="409">
        <v>0.76315789473684215</v>
      </c>
      <c r="I78" s="410"/>
      <c r="L78" s="63"/>
      <c r="P78" s="61"/>
    </row>
    <row r="79" spans="2:16" x14ac:dyDescent="0.25">
      <c r="B79" s="403"/>
      <c r="C79" s="238"/>
      <c r="D79" s="239" t="s">
        <v>274</v>
      </c>
      <c r="E79" s="72">
        <v>15</v>
      </c>
      <c r="F79" s="72">
        <v>2</v>
      </c>
      <c r="G79" s="229">
        <v>13</v>
      </c>
      <c r="H79" s="409">
        <v>0.13333333333333333</v>
      </c>
      <c r="I79" s="410"/>
      <c r="L79" s="63"/>
      <c r="P79" s="61"/>
    </row>
    <row r="80" spans="2:16" ht="15.75" thickBot="1" x14ac:dyDescent="0.3">
      <c r="B80" s="404"/>
      <c r="C80" s="253"/>
      <c r="D80" s="254" t="s">
        <v>130</v>
      </c>
      <c r="E80" s="91">
        <v>83</v>
      </c>
      <c r="F80" s="91">
        <v>74</v>
      </c>
      <c r="G80" s="203">
        <v>9</v>
      </c>
      <c r="H80" s="474">
        <v>0.89156626506024095</v>
      </c>
      <c r="I80" s="475"/>
    </row>
    <row r="81" spans="2:9" ht="16.5" thickBot="1" x14ac:dyDescent="0.3">
      <c r="B81" s="268"/>
      <c r="C81" s="269"/>
      <c r="D81" s="270" t="s">
        <v>266</v>
      </c>
      <c r="E81" s="108">
        <v>896</v>
      </c>
      <c r="F81" s="108">
        <v>631</v>
      </c>
      <c r="G81" s="205">
        <v>265</v>
      </c>
      <c r="H81" s="472">
        <v>0.7042410714285714</v>
      </c>
      <c r="I81" s="473"/>
    </row>
    <row r="82" spans="2:9" ht="17.25" thickTop="1" thickBot="1" x14ac:dyDescent="0.3">
      <c r="B82" s="271"/>
      <c r="C82" s="272"/>
      <c r="D82" s="273" t="s">
        <v>267</v>
      </c>
      <c r="E82" s="119">
        <v>6730</v>
      </c>
      <c r="F82" s="119">
        <v>4654</v>
      </c>
      <c r="G82" s="88">
        <v>2076</v>
      </c>
      <c r="H82" s="415">
        <v>0.69153046062407131</v>
      </c>
      <c r="I82" s="416"/>
    </row>
    <row r="83" spans="2:9" ht="15.75" thickTop="1" x14ac:dyDescent="0.25"/>
  </sheetData>
  <mergeCells count="66">
    <mergeCell ref="B1:I2"/>
    <mergeCell ref="K1:O3"/>
    <mergeCell ref="B3:I3"/>
    <mergeCell ref="K4:L4"/>
    <mergeCell ref="B5:B53"/>
    <mergeCell ref="K5:L5"/>
    <mergeCell ref="H40:I40"/>
    <mergeCell ref="H41:I41"/>
    <mergeCell ref="H42:I42"/>
    <mergeCell ref="H43:I43"/>
    <mergeCell ref="H45:I45"/>
    <mergeCell ref="H51:I51"/>
    <mergeCell ref="H52:I52"/>
    <mergeCell ref="K25:L25"/>
    <mergeCell ref="K6:L6"/>
    <mergeCell ref="K7:L7"/>
    <mergeCell ref="K37:L37"/>
    <mergeCell ref="K8:L8"/>
    <mergeCell ref="K9:L9"/>
    <mergeCell ref="K10:L10"/>
    <mergeCell ref="K26:K30"/>
    <mergeCell ref="K11:L11"/>
    <mergeCell ref="K16:O17"/>
    <mergeCell ref="K19:K24"/>
    <mergeCell ref="K31:L31"/>
    <mergeCell ref="K32:K35"/>
    <mergeCell ref="K36:L36"/>
    <mergeCell ref="C67:C68"/>
    <mergeCell ref="B55:B68"/>
    <mergeCell ref="C40:C48"/>
    <mergeCell ref="H65:I65"/>
    <mergeCell ref="H66:I66"/>
    <mergeCell ref="H54:I54"/>
    <mergeCell ref="H68:I68"/>
    <mergeCell ref="H44:I44"/>
    <mergeCell ref="H50:I50"/>
    <mergeCell ref="H53:I53"/>
    <mergeCell ref="H67:I67"/>
    <mergeCell ref="H49:I49"/>
    <mergeCell ref="H64:I64"/>
    <mergeCell ref="H48:I48"/>
    <mergeCell ref="H37:I37"/>
    <mergeCell ref="H69:I69"/>
    <mergeCell ref="C70:C76"/>
    <mergeCell ref="B70:B80"/>
    <mergeCell ref="I70:I76"/>
    <mergeCell ref="H77:I77"/>
    <mergeCell ref="H82:I82"/>
    <mergeCell ref="H81:I81"/>
    <mergeCell ref="H78:I78"/>
    <mergeCell ref="H80:I80"/>
    <mergeCell ref="H79:I79"/>
    <mergeCell ref="C5:C25"/>
    <mergeCell ref="C27:C33"/>
    <mergeCell ref="C55:C63"/>
    <mergeCell ref="I5:I25"/>
    <mergeCell ref="H26:I26"/>
    <mergeCell ref="I27:I33"/>
    <mergeCell ref="H34:I34"/>
    <mergeCell ref="I55:I63"/>
    <mergeCell ref="H38:I38"/>
    <mergeCell ref="H39:I39"/>
    <mergeCell ref="H46:I46"/>
    <mergeCell ref="H47:I47"/>
    <mergeCell ref="C35:C36"/>
    <mergeCell ref="I35:I36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3"/>
  <sheetViews>
    <sheetView zoomScaleNormal="100" workbookViewId="0">
      <pane ySplit="4" topLeftCell="A5" activePane="bottomLeft" state="frozen"/>
      <selection pane="bottomLeft" activeCell="E16" sqref="E16"/>
    </sheetView>
  </sheetViews>
  <sheetFormatPr defaultRowHeight="15" x14ac:dyDescent="0.25"/>
  <cols>
    <col min="1" max="1" width="2.875" style="37" customWidth="1"/>
    <col min="2" max="2" width="7.375" style="37" bestFit="1" customWidth="1"/>
    <col min="3" max="3" width="13.5" style="37" bestFit="1" customWidth="1"/>
    <col min="4" max="4" width="29.875" style="37" bestFit="1" customWidth="1"/>
    <col min="5" max="7" width="7.875" style="37" customWidth="1"/>
    <col min="8" max="8" width="7.375" style="37" bestFit="1" customWidth="1"/>
    <col min="9" max="9" width="8" style="37" bestFit="1" customWidth="1"/>
    <col min="10" max="10" width="3.5" style="37" customWidth="1"/>
    <col min="11" max="11" width="7.375" style="37" bestFit="1" customWidth="1"/>
    <col min="12" max="12" width="9.25" style="37" bestFit="1" customWidth="1"/>
    <col min="13" max="13" width="7.375" style="37" bestFit="1" customWidth="1"/>
    <col min="14" max="14" width="8" style="37" bestFit="1" customWidth="1"/>
    <col min="15" max="15" width="7.375" style="37" bestFit="1" customWidth="1"/>
    <col min="16" max="16" width="9" style="37" customWidth="1"/>
    <col min="17" max="16384" width="9" style="37"/>
  </cols>
  <sheetData>
    <row r="1" spans="2:16" ht="15" customHeight="1" x14ac:dyDescent="0.25">
      <c r="B1" s="329" t="s">
        <v>309</v>
      </c>
      <c r="C1" s="330"/>
      <c r="D1" s="330"/>
      <c r="E1" s="330"/>
      <c r="F1" s="330"/>
      <c r="G1" s="330"/>
      <c r="H1" s="330"/>
      <c r="I1" s="331"/>
      <c r="K1" s="329" t="s">
        <v>131</v>
      </c>
      <c r="L1" s="330"/>
      <c r="M1" s="330"/>
      <c r="N1" s="330"/>
      <c r="O1" s="331"/>
    </row>
    <row r="2" spans="2:16" ht="15" customHeight="1" x14ac:dyDescent="0.25">
      <c r="B2" s="332"/>
      <c r="C2" s="333"/>
      <c r="D2" s="333"/>
      <c r="E2" s="333"/>
      <c r="F2" s="333"/>
      <c r="G2" s="333"/>
      <c r="H2" s="333"/>
      <c r="I2" s="334"/>
      <c r="K2" s="332"/>
      <c r="L2" s="333"/>
      <c r="M2" s="333"/>
      <c r="N2" s="333"/>
      <c r="O2" s="334"/>
    </row>
    <row r="3" spans="2:16" ht="15.75" customHeight="1" thickBot="1" x14ac:dyDescent="0.3">
      <c r="B3" s="503" t="s">
        <v>132</v>
      </c>
      <c r="C3" s="504"/>
      <c r="D3" s="504"/>
      <c r="E3" s="504"/>
      <c r="F3" s="504"/>
      <c r="G3" s="504"/>
      <c r="H3" s="504"/>
      <c r="I3" s="505"/>
      <c r="K3" s="338"/>
      <c r="L3" s="339"/>
      <c r="M3" s="339"/>
      <c r="N3" s="339"/>
      <c r="O3" s="340"/>
    </row>
    <row r="4" spans="2:16" ht="30" thickTop="1" thickBot="1" x14ac:dyDescent="0.3">
      <c r="B4" s="38" t="s">
        <v>50</v>
      </c>
      <c r="C4" s="39" t="s">
        <v>51</v>
      </c>
      <c r="D4" s="231" t="s">
        <v>314</v>
      </c>
      <c r="E4" s="39" t="s">
        <v>52</v>
      </c>
      <c r="F4" s="39" t="s">
        <v>53</v>
      </c>
      <c r="G4" s="40" t="s">
        <v>54</v>
      </c>
      <c r="H4" s="41" t="s">
        <v>133</v>
      </c>
      <c r="I4" s="42" t="s">
        <v>134</v>
      </c>
      <c r="K4" s="344" t="s">
        <v>135</v>
      </c>
      <c r="L4" s="345"/>
      <c r="M4" s="43" t="s">
        <v>136</v>
      </c>
      <c r="N4" s="43" t="s">
        <v>137</v>
      </c>
      <c r="O4" s="44" t="s">
        <v>138</v>
      </c>
      <c r="P4" s="45"/>
    </row>
    <row r="5" spans="2:16" ht="15.75" customHeight="1" thickTop="1" x14ac:dyDescent="0.25">
      <c r="B5" s="346" t="s">
        <v>61</v>
      </c>
      <c r="C5" s="356" t="s">
        <v>185</v>
      </c>
      <c r="D5" s="240" t="s">
        <v>186</v>
      </c>
      <c r="E5" s="155">
        <v>141</v>
      </c>
      <c r="F5" s="155">
        <v>62</v>
      </c>
      <c r="G5" s="155">
        <v>79</v>
      </c>
      <c r="H5" s="170">
        <v>0.43971631205673761</v>
      </c>
      <c r="I5" s="464">
        <f>SUM(F5:F25)/SUM(E5:E25)</f>
        <v>0.67651458489154825</v>
      </c>
      <c r="K5" s="349" t="s">
        <v>139</v>
      </c>
      <c r="L5" s="350"/>
      <c r="M5" s="178">
        <v>181</v>
      </c>
      <c r="N5" s="178">
        <v>125</v>
      </c>
      <c r="O5" s="182">
        <v>0.69060773480662985</v>
      </c>
    </row>
    <row r="6" spans="2:16" x14ac:dyDescent="0.25">
      <c r="B6" s="347"/>
      <c r="C6" s="336"/>
      <c r="D6" s="46" t="s">
        <v>188</v>
      </c>
      <c r="E6" s="156">
        <v>180</v>
      </c>
      <c r="F6" s="164">
        <v>105</v>
      </c>
      <c r="G6" s="156">
        <v>75</v>
      </c>
      <c r="H6" s="169">
        <v>0.58333333333333337</v>
      </c>
      <c r="I6" s="465"/>
      <c r="K6" s="351" t="s">
        <v>140</v>
      </c>
      <c r="L6" s="352"/>
      <c r="M6" s="179">
        <v>491</v>
      </c>
      <c r="N6" s="179">
        <v>279</v>
      </c>
      <c r="O6" s="183">
        <v>0.56822810590631367</v>
      </c>
    </row>
    <row r="7" spans="2:16" x14ac:dyDescent="0.25">
      <c r="B7" s="347"/>
      <c r="C7" s="336"/>
      <c r="D7" s="46" t="s">
        <v>64</v>
      </c>
      <c r="E7" s="156">
        <v>189</v>
      </c>
      <c r="F7" s="164">
        <v>92</v>
      </c>
      <c r="G7" s="156">
        <v>97</v>
      </c>
      <c r="H7" s="169">
        <v>0.48677248677248675</v>
      </c>
      <c r="I7" s="465"/>
      <c r="K7" s="351" t="s">
        <v>141</v>
      </c>
      <c r="L7" s="352"/>
      <c r="M7" s="179">
        <v>6110</v>
      </c>
      <c r="N7" s="179">
        <v>3752</v>
      </c>
      <c r="O7" s="183">
        <v>0.61407528641571196</v>
      </c>
    </row>
    <row r="8" spans="2:16" x14ac:dyDescent="0.25">
      <c r="B8" s="347"/>
      <c r="C8" s="336"/>
      <c r="D8" s="46" t="s">
        <v>295</v>
      </c>
      <c r="E8" s="156">
        <v>69</v>
      </c>
      <c r="F8" s="164">
        <v>43</v>
      </c>
      <c r="G8" s="156">
        <v>26</v>
      </c>
      <c r="H8" s="169">
        <v>0.62318840579710144</v>
      </c>
      <c r="I8" s="465"/>
      <c r="K8" s="351" t="s">
        <v>142</v>
      </c>
      <c r="L8" s="352"/>
      <c r="M8" s="179">
        <v>4</v>
      </c>
      <c r="N8" s="179">
        <v>4</v>
      </c>
      <c r="O8" s="183">
        <v>1</v>
      </c>
    </row>
    <row r="9" spans="2:16" x14ac:dyDescent="0.25">
      <c r="B9" s="347"/>
      <c r="C9" s="336"/>
      <c r="D9" s="241" t="s">
        <v>193</v>
      </c>
      <c r="E9" s="156">
        <v>153</v>
      </c>
      <c r="F9" s="156">
        <v>134</v>
      </c>
      <c r="G9" s="156">
        <v>19</v>
      </c>
      <c r="H9" s="169">
        <v>0.87581699346405228</v>
      </c>
      <c r="I9" s="465"/>
      <c r="K9" s="351" t="s">
        <v>143</v>
      </c>
      <c r="L9" s="352"/>
      <c r="M9" s="179">
        <v>42</v>
      </c>
      <c r="N9" s="179">
        <v>37</v>
      </c>
      <c r="O9" s="183">
        <v>0.88095238095238093</v>
      </c>
    </row>
    <row r="10" spans="2:16" ht="15.75" thickBot="1" x14ac:dyDescent="0.3">
      <c r="B10" s="347"/>
      <c r="C10" s="336"/>
      <c r="D10" s="46" t="s">
        <v>195</v>
      </c>
      <c r="E10" s="156">
        <v>216</v>
      </c>
      <c r="F10" s="164">
        <v>173</v>
      </c>
      <c r="G10" s="156">
        <v>43</v>
      </c>
      <c r="H10" s="169">
        <v>0.80092592592592593</v>
      </c>
      <c r="I10" s="465"/>
      <c r="K10" s="354" t="s">
        <v>144</v>
      </c>
      <c r="L10" s="355"/>
      <c r="M10" s="180">
        <v>26</v>
      </c>
      <c r="N10" s="180">
        <v>21</v>
      </c>
      <c r="O10" s="184">
        <v>0.80769230769230771</v>
      </c>
    </row>
    <row r="11" spans="2:16" ht="17.25" thickTop="1" thickBot="1" x14ac:dyDescent="0.3">
      <c r="B11" s="347"/>
      <c r="C11" s="336"/>
      <c r="D11" s="47" t="s">
        <v>69</v>
      </c>
      <c r="E11" s="156">
        <v>141</v>
      </c>
      <c r="F11" s="164">
        <v>87</v>
      </c>
      <c r="G11" s="156">
        <v>54</v>
      </c>
      <c r="H11" s="168">
        <v>0.61702127659574468</v>
      </c>
      <c r="I11" s="465"/>
      <c r="K11" s="357" t="s">
        <v>145</v>
      </c>
      <c r="L11" s="358"/>
      <c r="M11" s="181">
        <v>6854</v>
      </c>
      <c r="N11" s="181">
        <v>4218</v>
      </c>
      <c r="O11" s="185">
        <v>0.61540706156988623</v>
      </c>
    </row>
    <row r="12" spans="2:16" ht="15.75" thickTop="1" x14ac:dyDescent="0.25">
      <c r="B12" s="347"/>
      <c r="C12" s="336"/>
      <c r="D12" s="46" t="s">
        <v>199</v>
      </c>
      <c r="E12" s="156">
        <v>171</v>
      </c>
      <c r="F12" s="164">
        <v>160</v>
      </c>
      <c r="G12" s="156">
        <v>11</v>
      </c>
      <c r="H12" s="169">
        <v>0.93567251461988299</v>
      </c>
      <c r="I12" s="465"/>
    </row>
    <row r="13" spans="2:16" x14ac:dyDescent="0.25">
      <c r="B13" s="347"/>
      <c r="C13" s="336"/>
      <c r="D13" s="241" t="s">
        <v>292</v>
      </c>
      <c r="E13" s="156">
        <v>96</v>
      </c>
      <c r="F13" s="156">
        <v>76</v>
      </c>
      <c r="G13" s="156">
        <v>20</v>
      </c>
      <c r="H13" s="169">
        <v>0.79166666666666663</v>
      </c>
      <c r="I13" s="465"/>
    </row>
    <row r="14" spans="2:16" x14ac:dyDescent="0.25">
      <c r="B14" s="347"/>
      <c r="C14" s="336"/>
      <c r="D14" s="46" t="s">
        <v>200</v>
      </c>
      <c r="E14" s="156">
        <v>168</v>
      </c>
      <c r="F14" s="164">
        <v>100</v>
      </c>
      <c r="G14" s="156">
        <v>68</v>
      </c>
      <c r="H14" s="169">
        <v>0.59523809523809523</v>
      </c>
      <c r="I14" s="465"/>
    </row>
    <row r="15" spans="2:16" ht="15.75" thickBot="1" x14ac:dyDescent="0.3">
      <c r="B15" s="347"/>
      <c r="C15" s="336"/>
      <c r="D15" s="46" t="s">
        <v>201</v>
      </c>
      <c r="E15" s="156">
        <v>203</v>
      </c>
      <c r="F15" s="164">
        <v>119</v>
      </c>
      <c r="G15" s="156">
        <v>84</v>
      </c>
      <c r="H15" s="169">
        <v>0.58620689655172409</v>
      </c>
      <c r="I15" s="465"/>
    </row>
    <row r="16" spans="2:16" ht="15" customHeight="1" x14ac:dyDescent="0.25">
      <c r="B16" s="347"/>
      <c r="C16" s="336"/>
      <c r="D16" s="241" t="s">
        <v>202</v>
      </c>
      <c r="E16" s="156">
        <v>72</v>
      </c>
      <c r="F16" s="156">
        <v>62</v>
      </c>
      <c r="G16" s="156">
        <v>10</v>
      </c>
      <c r="H16" s="169">
        <v>0.86111111111111116</v>
      </c>
      <c r="I16" s="465"/>
      <c r="K16" s="329" t="s">
        <v>146</v>
      </c>
      <c r="L16" s="330"/>
      <c r="M16" s="330"/>
      <c r="N16" s="330"/>
      <c r="O16" s="331"/>
    </row>
    <row r="17" spans="2:15" ht="15.75" customHeight="1" thickBot="1" x14ac:dyDescent="0.3">
      <c r="B17" s="347"/>
      <c r="C17" s="336"/>
      <c r="D17" s="46" t="s">
        <v>204</v>
      </c>
      <c r="E17" s="156">
        <v>153</v>
      </c>
      <c r="F17" s="164">
        <v>104</v>
      </c>
      <c r="G17" s="156">
        <v>49</v>
      </c>
      <c r="H17" s="169">
        <v>0.6797385620915033</v>
      </c>
      <c r="I17" s="465"/>
      <c r="K17" s="338"/>
      <c r="L17" s="339"/>
      <c r="M17" s="339"/>
      <c r="N17" s="339"/>
      <c r="O17" s="340"/>
    </row>
    <row r="18" spans="2:15" ht="16.5" thickTop="1" thickBot="1" x14ac:dyDescent="0.3">
      <c r="B18" s="347"/>
      <c r="C18" s="336"/>
      <c r="D18" s="46" t="s">
        <v>205</v>
      </c>
      <c r="E18" s="156">
        <v>124</v>
      </c>
      <c r="F18" s="164">
        <v>112</v>
      </c>
      <c r="G18" s="156">
        <v>12</v>
      </c>
      <c r="H18" s="169">
        <v>0.90322580645161288</v>
      </c>
      <c r="I18" s="465"/>
      <c r="K18" s="48" t="s">
        <v>147</v>
      </c>
      <c r="L18" s="48" t="s">
        <v>135</v>
      </c>
      <c r="M18" s="48" t="s">
        <v>136</v>
      </c>
      <c r="N18" s="48" t="s">
        <v>137</v>
      </c>
      <c r="O18" s="48" t="s">
        <v>138</v>
      </c>
    </row>
    <row r="19" spans="2:15" ht="15.75" thickTop="1" x14ac:dyDescent="0.25">
      <c r="B19" s="347"/>
      <c r="C19" s="336"/>
      <c r="D19" s="241" t="s">
        <v>208</v>
      </c>
      <c r="E19" s="156">
        <v>33</v>
      </c>
      <c r="F19" s="156">
        <v>26</v>
      </c>
      <c r="G19" s="156">
        <v>7</v>
      </c>
      <c r="H19" s="169">
        <v>0.78787878787878785</v>
      </c>
      <c r="I19" s="465"/>
      <c r="K19" s="361" t="s">
        <v>148</v>
      </c>
      <c r="L19" s="49" t="s">
        <v>149</v>
      </c>
      <c r="M19" s="186">
        <v>136</v>
      </c>
      <c r="N19" s="186">
        <v>86</v>
      </c>
      <c r="O19" s="190">
        <v>0.63235294117647056</v>
      </c>
    </row>
    <row r="20" spans="2:15" x14ac:dyDescent="0.25">
      <c r="B20" s="347"/>
      <c r="C20" s="336"/>
      <c r="D20" s="46" t="s">
        <v>211</v>
      </c>
      <c r="E20" s="156">
        <v>42</v>
      </c>
      <c r="F20" s="164">
        <v>40</v>
      </c>
      <c r="G20" s="156">
        <v>2</v>
      </c>
      <c r="H20" s="169">
        <v>0.95238095238095233</v>
      </c>
      <c r="I20" s="465"/>
      <c r="K20" s="362"/>
      <c r="L20" s="50" t="s">
        <v>150</v>
      </c>
      <c r="M20" s="187">
        <v>315</v>
      </c>
      <c r="N20" s="187">
        <v>159</v>
      </c>
      <c r="O20" s="191">
        <v>0.50476190476190474</v>
      </c>
    </row>
    <row r="21" spans="2:15" x14ac:dyDescent="0.25">
      <c r="B21" s="347"/>
      <c r="C21" s="336"/>
      <c r="D21" s="46" t="s">
        <v>213</v>
      </c>
      <c r="E21" s="156">
        <v>64</v>
      </c>
      <c r="F21" s="164">
        <v>46</v>
      </c>
      <c r="G21" s="156">
        <v>18</v>
      </c>
      <c r="H21" s="169">
        <v>0.71875</v>
      </c>
      <c r="I21" s="465"/>
      <c r="K21" s="362"/>
      <c r="L21" s="50" t="s">
        <v>141</v>
      </c>
      <c r="M21" s="187">
        <v>4508</v>
      </c>
      <c r="N21" s="187">
        <v>2404</v>
      </c>
      <c r="O21" s="191">
        <v>0.53327417923691212</v>
      </c>
    </row>
    <row r="22" spans="2:15" x14ac:dyDescent="0.25">
      <c r="B22" s="347"/>
      <c r="C22" s="336"/>
      <c r="D22" s="241" t="s">
        <v>214</v>
      </c>
      <c r="E22" s="156">
        <v>98</v>
      </c>
      <c r="F22" s="156">
        <v>68</v>
      </c>
      <c r="G22" s="156">
        <v>30</v>
      </c>
      <c r="H22" s="169">
        <v>0.69387755102040816</v>
      </c>
      <c r="I22" s="465"/>
      <c r="K22" s="362"/>
      <c r="L22" s="50" t="s">
        <v>142</v>
      </c>
      <c r="M22" s="187">
        <v>4</v>
      </c>
      <c r="N22" s="187">
        <v>4</v>
      </c>
      <c r="O22" s="191">
        <v>1</v>
      </c>
    </row>
    <row r="23" spans="2:15" x14ac:dyDescent="0.25">
      <c r="B23" s="347"/>
      <c r="C23" s="336"/>
      <c r="D23" s="47" t="s">
        <v>215</v>
      </c>
      <c r="E23" s="156">
        <v>174</v>
      </c>
      <c r="F23" s="164">
        <v>34</v>
      </c>
      <c r="G23" s="158">
        <v>140</v>
      </c>
      <c r="H23" s="168">
        <v>0.19540229885057472</v>
      </c>
      <c r="I23" s="465"/>
      <c r="K23" s="362"/>
      <c r="L23" s="50" t="s">
        <v>143</v>
      </c>
      <c r="M23" s="187">
        <v>28</v>
      </c>
      <c r="N23" s="187">
        <v>25</v>
      </c>
      <c r="O23" s="191">
        <v>0.8928571428571429</v>
      </c>
    </row>
    <row r="24" spans="2:15" ht="15.75" thickBot="1" x14ac:dyDescent="0.3">
      <c r="B24" s="347"/>
      <c r="C24" s="336"/>
      <c r="D24" s="47" t="s">
        <v>216</v>
      </c>
      <c r="E24" s="156">
        <v>129</v>
      </c>
      <c r="F24" s="164">
        <v>112</v>
      </c>
      <c r="G24" s="158">
        <v>17</v>
      </c>
      <c r="H24" s="168">
        <v>0.86821705426356588</v>
      </c>
      <c r="I24" s="465"/>
      <c r="K24" s="363"/>
      <c r="L24" s="51" t="s">
        <v>144</v>
      </c>
      <c r="M24" s="188">
        <v>21</v>
      </c>
      <c r="N24" s="188">
        <v>17</v>
      </c>
      <c r="O24" s="192">
        <v>0.80952380952380953</v>
      </c>
    </row>
    <row r="25" spans="2:15" ht="17.25" thickBot="1" x14ac:dyDescent="0.35">
      <c r="B25" s="347"/>
      <c r="C25" s="337"/>
      <c r="D25" s="47" t="s">
        <v>217</v>
      </c>
      <c r="E25" s="156">
        <v>58</v>
      </c>
      <c r="F25" s="164">
        <v>54</v>
      </c>
      <c r="G25" s="158">
        <v>4</v>
      </c>
      <c r="H25" s="305">
        <v>0.93103448275862066</v>
      </c>
      <c r="I25" s="465"/>
      <c r="K25" s="359" t="s">
        <v>151</v>
      </c>
      <c r="L25" s="360"/>
      <c r="M25" s="189">
        <v>5012</v>
      </c>
      <c r="N25" s="189">
        <v>2695</v>
      </c>
      <c r="O25" s="193">
        <v>0.53770949720670391</v>
      </c>
    </row>
    <row r="26" spans="2:15" x14ac:dyDescent="0.25">
      <c r="B26" s="347"/>
      <c r="C26" s="303"/>
      <c r="D26" s="309" t="s">
        <v>219</v>
      </c>
      <c r="E26" s="156">
        <v>1</v>
      </c>
      <c r="F26" s="156">
        <v>0</v>
      </c>
      <c r="G26" s="158">
        <v>1</v>
      </c>
      <c r="H26" s="327">
        <v>0</v>
      </c>
      <c r="I26" s="328"/>
      <c r="K26" s="370" t="s">
        <v>152</v>
      </c>
      <c r="L26" s="52" t="s">
        <v>149</v>
      </c>
      <c r="M26" s="194">
        <v>24</v>
      </c>
      <c r="N26" s="194">
        <v>20</v>
      </c>
      <c r="O26" s="198">
        <v>0.83333333333333337</v>
      </c>
    </row>
    <row r="27" spans="2:15" x14ac:dyDescent="0.25">
      <c r="B27" s="347"/>
      <c r="C27" s="335" t="s">
        <v>221</v>
      </c>
      <c r="D27" s="242" t="s">
        <v>222</v>
      </c>
      <c r="E27" s="156">
        <v>176</v>
      </c>
      <c r="F27" s="156">
        <v>58</v>
      </c>
      <c r="G27" s="158">
        <v>118</v>
      </c>
      <c r="H27" s="168">
        <v>0.32954545454545453</v>
      </c>
      <c r="I27" s="369">
        <f>SUM(F27:F33)/SUM(E27:E33)</f>
        <v>0.28825214899713469</v>
      </c>
      <c r="K27" s="371"/>
      <c r="L27" s="53" t="s">
        <v>150</v>
      </c>
      <c r="M27" s="195">
        <v>41</v>
      </c>
      <c r="N27" s="195">
        <v>23</v>
      </c>
      <c r="O27" s="199">
        <v>0.56097560975609762</v>
      </c>
    </row>
    <row r="28" spans="2:15" x14ac:dyDescent="0.25">
      <c r="B28" s="347"/>
      <c r="C28" s="336"/>
      <c r="D28" s="54" t="s">
        <v>223</v>
      </c>
      <c r="E28" s="156">
        <v>280</v>
      </c>
      <c r="F28" s="164">
        <v>62</v>
      </c>
      <c r="G28" s="158">
        <v>218</v>
      </c>
      <c r="H28" s="168">
        <v>0.22142857142857142</v>
      </c>
      <c r="I28" s="365"/>
      <c r="K28" s="371"/>
      <c r="L28" s="53" t="s">
        <v>141</v>
      </c>
      <c r="M28" s="195">
        <v>899</v>
      </c>
      <c r="N28" s="195">
        <v>824</v>
      </c>
      <c r="O28" s="199">
        <v>0.91657397107897665</v>
      </c>
    </row>
    <row r="29" spans="2:15" x14ac:dyDescent="0.25">
      <c r="B29" s="347"/>
      <c r="C29" s="336"/>
      <c r="D29" s="54" t="s">
        <v>224</v>
      </c>
      <c r="E29" s="156">
        <v>168</v>
      </c>
      <c r="F29" s="164">
        <v>60</v>
      </c>
      <c r="G29" s="158">
        <v>108</v>
      </c>
      <c r="H29" s="168">
        <v>0.35714285714285715</v>
      </c>
      <c r="I29" s="365"/>
      <c r="K29" s="371"/>
      <c r="L29" s="53" t="s">
        <v>143</v>
      </c>
      <c r="M29" s="195">
        <v>7</v>
      </c>
      <c r="N29" s="195">
        <v>5</v>
      </c>
      <c r="O29" s="199">
        <v>0.7142857142857143</v>
      </c>
    </row>
    <row r="30" spans="2:15" ht="15.75" thickBot="1" x14ac:dyDescent="0.3">
      <c r="B30" s="347"/>
      <c r="C30" s="336"/>
      <c r="D30" s="54" t="s">
        <v>293</v>
      </c>
      <c r="E30" s="156">
        <v>218</v>
      </c>
      <c r="F30" s="164">
        <v>51</v>
      </c>
      <c r="G30" s="158">
        <v>167</v>
      </c>
      <c r="H30" s="168">
        <v>0.23394495412844038</v>
      </c>
      <c r="I30" s="365"/>
      <c r="K30" s="372"/>
      <c r="L30" s="55" t="s">
        <v>144</v>
      </c>
      <c r="M30" s="196">
        <v>5</v>
      </c>
      <c r="N30" s="196">
        <v>4</v>
      </c>
      <c r="O30" s="200">
        <v>0.8</v>
      </c>
    </row>
    <row r="31" spans="2:15" ht="17.25" thickBot="1" x14ac:dyDescent="0.35">
      <c r="B31" s="347"/>
      <c r="C31" s="336"/>
      <c r="D31" s="241" t="s">
        <v>225</v>
      </c>
      <c r="E31" s="156"/>
      <c r="F31" s="156"/>
      <c r="G31" s="156"/>
      <c r="H31" s="169"/>
      <c r="I31" s="365"/>
      <c r="K31" s="373" t="s">
        <v>151</v>
      </c>
      <c r="L31" s="374"/>
      <c r="M31" s="197">
        <v>976</v>
      </c>
      <c r="N31" s="197">
        <v>876</v>
      </c>
      <c r="O31" s="201">
        <v>0.89754098360655743</v>
      </c>
    </row>
    <row r="32" spans="2:15" x14ac:dyDescent="0.25">
      <c r="B32" s="347"/>
      <c r="C32" s="336"/>
      <c r="D32" s="54" t="s">
        <v>226</v>
      </c>
      <c r="E32" s="156">
        <v>288</v>
      </c>
      <c r="F32" s="164">
        <v>46</v>
      </c>
      <c r="G32" s="158">
        <v>242</v>
      </c>
      <c r="H32" s="168">
        <v>0.15972222222222221</v>
      </c>
      <c r="I32" s="365"/>
      <c r="K32" s="375" t="s">
        <v>153</v>
      </c>
      <c r="L32" s="56" t="s">
        <v>149</v>
      </c>
      <c r="M32" s="209">
        <v>21</v>
      </c>
      <c r="N32" s="209">
        <v>19</v>
      </c>
      <c r="O32" s="211">
        <v>0.90476190476190477</v>
      </c>
    </row>
    <row r="33" spans="2:15" x14ac:dyDescent="0.25">
      <c r="B33" s="347"/>
      <c r="C33" s="336"/>
      <c r="D33" s="57" t="s">
        <v>228</v>
      </c>
      <c r="E33" s="163">
        <v>615</v>
      </c>
      <c r="F33" s="163">
        <v>226</v>
      </c>
      <c r="G33" s="156">
        <v>389</v>
      </c>
      <c r="H33" s="169">
        <v>0.36747967479674798</v>
      </c>
      <c r="I33" s="366"/>
      <c r="K33" s="376"/>
      <c r="L33" s="58" t="s">
        <v>150</v>
      </c>
      <c r="M33" s="210">
        <v>135</v>
      </c>
      <c r="N33" s="210">
        <v>97</v>
      </c>
      <c r="O33" s="212">
        <v>0.71851851851851856</v>
      </c>
    </row>
    <row r="34" spans="2:15" x14ac:dyDescent="0.25">
      <c r="B34" s="347"/>
      <c r="C34" s="304"/>
      <c r="D34" s="308" t="s">
        <v>229</v>
      </c>
      <c r="E34" s="156">
        <v>1</v>
      </c>
      <c r="F34" s="156">
        <v>0</v>
      </c>
      <c r="G34" s="156">
        <v>1</v>
      </c>
      <c r="H34" s="466">
        <v>0</v>
      </c>
      <c r="I34" s="467"/>
      <c r="K34" s="376"/>
      <c r="L34" s="58" t="s">
        <v>141</v>
      </c>
      <c r="M34" s="210">
        <v>703</v>
      </c>
      <c r="N34" s="210">
        <v>524</v>
      </c>
      <c r="O34" s="212">
        <v>0.74537695590327169</v>
      </c>
    </row>
    <row r="35" spans="2:15" ht="15.75" thickBot="1" x14ac:dyDescent="0.3">
      <c r="B35" s="347"/>
      <c r="C35" s="378" t="s">
        <v>154</v>
      </c>
      <c r="D35" s="232" t="s">
        <v>155</v>
      </c>
      <c r="E35" s="156">
        <v>112</v>
      </c>
      <c r="F35" s="156">
        <v>112</v>
      </c>
      <c r="G35" s="156">
        <v>0</v>
      </c>
      <c r="H35" s="169">
        <v>1</v>
      </c>
      <c r="I35" s="496">
        <v>0.81</v>
      </c>
      <c r="K35" s="377"/>
      <c r="L35" s="58" t="s">
        <v>143</v>
      </c>
      <c r="M35" s="215">
        <v>7</v>
      </c>
      <c r="N35" s="215">
        <v>7</v>
      </c>
      <c r="O35" s="212">
        <v>1</v>
      </c>
    </row>
    <row r="36" spans="2:15" ht="16.5" x14ac:dyDescent="0.3">
      <c r="B36" s="347"/>
      <c r="C36" s="378"/>
      <c r="D36" s="232" t="s">
        <v>156</v>
      </c>
      <c r="E36" s="156">
        <v>120</v>
      </c>
      <c r="F36" s="156">
        <v>76</v>
      </c>
      <c r="G36" s="156">
        <v>44</v>
      </c>
      <c r="H36" s="169">
        <v>0.6333333333333333</v>
      </c>
      <c r="I36" s="496"/>
      <c r="K36" s="482" t="s">
        <v>151</v>
      </c>
      <c r="L36" s="483"/>
      <c r="M36" s="216">
        <v>866</v>
      </c>
      <c r="N36" s="216">
        <v>647</v>
      </c>
      <c r="O36" s="214">
        <v>0.74711316397228633</v>
      </c>
    </row>
    <row r="37" spans="2:15" ht="15.75" thickBot="1" x14ac:dyDescent="0.3">
      <c r="B37" s="347"/>
      <c r="C37" s="232"/>
      <c r="D37" s="233" t="s">
        <v>98</v>
      </c>
      <c r="E37" s="156">
        <v>5</v>
      </c>
      <c r="F37" s="156">
        <v>5</v>
      </c>
      <c r="G37" s="156">
        <v>0</v>
      </c>
      <c r="H37" s="470">
        <v>1</v>
      </c>
      <c r="I37" s="471"/>
      <c r="K37" s="494" t="s">
        <v>145</v>
      </c>
      <c r="L37" s="495"/>
      <c r="M37" s="217">
        <v>6854</v>
      </c>
      <c r="N37" s="217">
        <v>4218</v>
      </c>
      <c r="O37" s="218">
        <v>0.61540706156988623</v>
      </c>
    </row>
    <row r="38" spans="2:15" ht="15.75" thickTop="1" x14ac:dyDescent="0.25">
      <c r="B38" s="347"/>
      <c r="C38" s="232"/>
      <c r="D38" s="233" t="s">
        <v>100</v>
      </c>
      <c r="E38" s="156">
        <v>13</v>
      </c>
      <c r="F38" s="156">
        <v>7</v>
      </c>
      <c r="G38" s="156">
        <v>6</v>
      </c>
      <c r="H38" s="470">
        <v>0.53846153846153844</v>
      </c>
      <c r="I38" s="471"/>
    </row>
    <row r="39" spans="2:15" x14ac:dyDescent="0.25">
      <c r="B39" s="347"/>
      <c r="C39" s="232"/>
      <c r="D39" s="233" t="s">
        <v>101</v>
      </c>
      <c r="E39" s="156">
        <v>1</v>
      </c>
      <c r="F39" s="156">
        <v>1</v>
      </c>
      <c r="G39" s="156">
        <v>0</v>
      </c>
      <c r="H39" s="470">
        <v>1</v>
      </c>
      <c r="I39" s="471"/>
    </row>
    <row r="40" spans="2:15" x14ac:dyDescent="0.25">
      <c r="B40" s="347"/>
      <c r="C40" s="378" t="s">
        <v>157</v>
      </c>
      <c r="D40" s="232" t="s">
        <v>158</v>
      </c>
      <c r="E40" s="156">
        <v>5</v>
      </c>
      <c r="F40" s="156">
        <v>5</v>
      </c>
      <c r="G40" s="156">
        <v>0</v>
      </c>
      <c r="H40" s="470">
        <v>1</v>
      </c>
      <c r="I40" s="471"/>
    </row>
    <row r="41" spans="2:15" x14ac:dyDescent="0.25">
      <c r="B41" s="347"/>
      <c r="C41" s="378"/>
      <c r="D41" s="232" t="s">
        <v>159</v>
      </c>
      <c r="E41" s="156">
        <v>1</v>
      </c>
      <c r="F41" s="156">
        <v>1</v>
      </c>
      <c r="G41" s="156">
        <v>0</v>
      </c>
      <c r="H41" s="470">
        <v>1</v>
      </c>
      <c r="I41" s="471"/>
    </row>
    <row r="42" spans="2:15" x14ac:dyDescent="0.25">
      <c r="B42" s="347"/>
      <c r="C42" s="378"/>
      <c r="D42" s="232" t="s">
        <v>160</v>
      </c>
      <c r="E42" s="156">
        <v>2</v>
      </c>
      <c r="F42" s="156">
        <v>2</v>
      </c>
      <c r="G42" s="156">
        <v>0</v>
      </c>
      <c r="H42" s="470">
        <v>1</v>
      </c>
      <c r="I42" s="471"/>
    </row>
    <row r="43" spans="2:15" x14ac:dyDescent="0.25">
      <c r="B43" s="347"/>
      <c r="C43" s="378"/>
      <c r="D43" s="232" t="s">
        <v>161</v>
      </c>
      <c r="E43" s="156">
        <v>3</v>
      </c>
      <c r="F43" s="156">
        <v>3</v>
      </c>
      <c r="G43" s="156">
        <v>0</v>
      </c>
      <c r="H43" s="470">
        <v>1</v>
      </c>
      <c r="I43" s="471"/>
    </row>
    <row r="44" spans="2:15" x14ac:dyDescent="0.25">
      <c r="B44" s="347"/>
      <c r="C44" s="378"/>
      <c r="D44" s="232" t="s">
        <v>162</v>
      </c>
      <c r="E44" s="156">
        <v>1</v>
      </c>
      <c r="F44" s="156">
        <v>1</v>
      </c>
      <c r="G44" s="156">
        <v>0</v>
      </c>
      <c r="H44" s="470">
        <v>1</v>
      </c>
      <c r="I44" s="471"/>
    </row>
    <row r="45" spans="2:15" x14ac:dyDescent="0.25">
      <c r="B45" s="347"/>
      <c r="C45" s="378"/>
      <c r="D45" s="232" t="s">
        <v>108</v>
      </c>
      <c r="E45" s="156">
        <v>3</v>
      </c>
      <c r="F45" s="156">
        <v>3</v>
      </c>
      <c r="G45" s="156">
        <v>0</v>
      </c>
      <c r="H45" s="470">
        <v>1</v>
      </c>
      <c r="I45" s="471"/>
    </row>
    <row r="46" spans="2:15" x14ac:dyDescent="0.25">
      <c r="B46" s="347"/>
      <c r="C46" s="378"/>
      <c r="D46" s="232" t="s">
        <v>109</v>
      </c>
      <c r="E46" s="156">
        <v>3</v>
      </c>
      <c r="F46" s="156">
        <v>2</v>
      </c>
      <c r="G46" s="156">
        <v>1</v>
      </c>
      <c r="H46" s="470">
        <v>0.66666666666666663</v>
      </c>
      <c r="I46" s="471"/>
    </row>
    <row r="47" spans="2:15" x14ac:dyDescent="0.25">
      <c r="B47" s="347"/>
      <c r="C47" s="378"/>
      <c r="D47" s="232" t="s">
        <v>163</v>
      </c>
      <c r="E47" s="156">
        <v>1</v>
      </c>
      <c r="F47" s="156">
        <v>0</v>
      </c>
      <c r="G47" s="156">
        <v>1</v>
      </c>
      <c r="H47" s="470">
        <v>0</v>
      </c>
      <c r="I47" s="471"/>
    </row>
    <row r="48" spans="2:15" x14ac:dyDescent="0.25">
      <c r="B48" s="347"/>
      <c r="C48" s="378"/>
      <c r="D48" s="232" t="s">
        <v>164</v>
      </c>
      <c r="E48" s="156">
        <v>1</v>
      </c>
      <c r="F48" s="156">
        <v>1</v>
      </c>
      <c r="G48" s="156">
        <v>0</v>
      </c>
      <c r="H48" s="470">
        <v>1</v>
      </c>
      <c r="I48" s="471"/>
    </row>
    <row r="49" spans="2:15" x14ac:dyDescent="0.25">
      <c r="B49" s="347"/>
      <c r="C49" s="232"/>
      <c r="D49" s="233" t="s">
        <v>165</v>
      </c>
      <c r="E49" s="156">
        <v>4</v>
      </c>
      <c r="F49" s="156">
        <v>4</v>
      </c>
      <c r="G49" s="156">
        <v>0</v>
      </c>
      <c r="H49" s="470">
        <v>1</v>
      </c>
      <c r="I49" s="471"/>
    </row>
    <row r="50" spans="2:15" x14ac:dyDescent="0.25">
      <c r="B50" s="347"/>
      <c r="C50" s="232"/>
      <c r="D50" s="233" t="s">
        <v>113</v>
      </c>
      <c r="E50" s="156">
        <v>1</v>
      </c>
      <c r="F50" s="156">
        <v>1</v>
      </c>
      <c r="G50" s="156">
        <v>0</v>
      </c>
      <c r="H50" s="470">
        <v>1</v>
      </c>
      <c r="I50" s="471"/>
    </row>
    <row r="51" spans="2:15" x14ac:dyDescent="0.25">
      <c r="B51" s="347"/>
      <c r="C51" s="232"/>
      <c r="D51" s="233" t="s">
        <v>268</v>
      </c>
      <c r="E51" s="156">
        <v>217</v>
      </c>
      <c r="F51" s="164">
        <v>121</v>
      </c>
      <c r="G51" s="156">
        <v>96</v>
      </c>
      <c r="H51" s="470">
        <v>0.55760368663594473</v>
      </c>
      <c r="I51" s="471"/>
    </row>
    <row r="52" spans="2:15" x14ac:dyDescent="0.25">
      <c r="B52" s="347"/>
      <c r="C52" s="232"/>
      <c r="D52" s="233" t="s">
        <v>269</v>
      </c>
      <c r="E52" s="156">
        <v>79</v>
      </c>
      <c r="F52" s="164">
        <v>36</v>
      </c>
      <c r="G52" s="156">
        <v>43</v>
      </c>
      <c r="H52" s="470">
        <v>0.45569620253164556</v>
      </c>
      <c r="I52" s="471"/>
    </row>
    <row r="53" spans="2:15" ht="15.75" thickBot="1" x14ac:dyDescent="0.3">
      <c r="B53" s="348"/>
      <c r="C53" s="251"/>
      <c r="D53" s="252" t="s">
        <v>166</v>
      </c>
      <c r="E53" s="171">
        <v>19</v>
      </c>
      <c r="F53" s="172">
        <v>2</v>
      </c>
      <c r="G53" s="171">
        <v>17</v>
      </c>
      <c r="H53" s="490">
        <v>0.10526315789473684</v>
      </c>
      <c r="I53" s="491"/>
    </row>
    <row r="54" spans="2:15" ht="16.5" thickBot="1" x14ac:dyDescent="0.3">
      <c r="B54" s="262"/>
      <c r="C54" s="263"/>
      <c r="D54" s="264" t="s">
        <v>265</v>
      </c>
      <c r="E54" s="157">
        <v>5012</v>
      </c>
      <c r="F54" s="157">
        <v>2695</v>
      </c>
      <c r="G54" s="208">
        <v>2317</v>
      </c>
      <c r="H54" s="486">
        <v>0.53770949720670391</v>
      </c>
      <c r="I54" s="487"/>
    </row>
    <row r="55" spans="2:15" x14ac:dyDescent="0.25">
      <c r="B55" s="388" t="s">
        <v>115</v>
      </c>
      <c r="C55" s="395" t="s">
        <v>116</v>
      </c>
      <c r="D55" s="234" t="s">
        <v>245</v>
      </c>
      <c r="E55" s="167">
        <v>225</v>
      </c>
      <c r="F55" s="167">
        <v>218</v>
      </c>
      <c r="G55" s="167">
        <v>7</v>
      </c>
      <c r="H55" s="173">
        <v>0.96888888888888891</v>
      </c>
      <c r="I55" s="468">
        <f>SUM(F55:F63)/SUM(E55:E63)</f>
        <v>0.91388589881593107</v>
      </c>
    </row>
    <row r="56" spans="2:15" x14ac:dyDescent="0.25">
      <c r="B56" s="389"/>
      <c r="C56" s="396"/>
      <c r="D56" s="243" t="s">
        <v>117</v>
      </c>
      <c r="E56" s="166">
        <v>66</v>
      </c>
      <c r="F56" s="166">
        <v>62</v>
      </c>
      <c r="G56" s="166">
        <v>4</v>
      </c>
      <c r="H56" s="174">
        <v>0.93939393939393945</v>
      </c>
      <c r="I56" s="469"/>
    </row>
    <row r="57" spans="2:15" x14ac:dyDescent="0.25">
      <c r="B57" s="389"/>
      <c r="C57" s="396"/>
      <c r="D57" s="60" t="s">
        <v>246</v>
      </c>
      <c r="E57" s="166">
        <v>92</v>
      </c>
      <c r="F57" s="166">
        <v>88</v>
      </c>
      <c r="G57" s="166">
        <v>4</v>
      </c>
      <c r="H57" s="174">
        <v>0.95652173913043481</v>
      </c>
      <c r="I57" s="469"/>
    </row>
    <row r="58" spans="2:15" x14ac:dyDescent="0.25">
      <c r="B58" s="389"/>
      <c r="C58" s="396"/>
      <c r="D58" s="60" t="s">
        <v>247</v>
      </c>
      <c r="E58" s="166">
        <v>75</v>
      </c>
      <c r="F58" s="166">
        <v>72</v>
      </c>
      <c r="G58" s="166">
        <v>3</v>
      </c>
      <c r="H58" s="174">
        <v>0.96</v>
      </c>
      <c r="I58" s="469"/>
    </row>
    <row r="59" spans="2:15" x14ac:dyDescent="0.25">
      <c r="B59" s="389"/>
      <c r="C59" s="396"/>
      <c r="D59" s="60" t="s">
        <v>118</v>
      </c>
      <c r="E59" s="166">
        <v>64</v>
      </c>
      <c r="F59" s="166">
        <v>62</v>
      </c>
      <c r="G59" s="166">
        <v>2</v>
      </c>
      <c r="H59" s="174">
        <v>0.96875</v>
      </c>
      <c r="I59" s="469"/>
    </row>
    <row r="60" spans="2:15" x14ac:dyDescent="0.25">
      <c r="B60" s="389"/>
      <c r="C60" s="396"/>
      <c r="D60" s="235" t="s">
        <v>249</v>
      </c>
      <c r="E60" s="166">
        <v>163</v>
      </c>
      <c r="F60" s="166">
        <v>163</v>
      </c>
      <c r="G60" s="166">
        <v>0</v>
      </c>
      <c r="H60" s="174">
        <v>1</v>
      </c>
      <c r="I60" s="469"/>
    </row>
    <row r="61" spans="2:15" x14ac:dyDescent="0.25">
      <c r="B61" s="389"/>
      <c r="C61" s="396"/>
      <c r="D61" s="235" t="s">
        <v>250</v>
      </c>
      <c r="E61" s="166">
        <v>126</v>
      </c>
      <c r="F61" s="166">
        <v>126</v>
      </c>
      <c r="G61" s="166">
        <v>0</v>
      </c>
      <c r="H61" s="174">
        <v>1</v>
      </c>
      <c r="I61" s="469"/>
      <c r="O61" s="61"/>
    </row>
    <row r="62" spans="2:15" x14ac:dyDescent="0.25">
      <c r="B62" s="389"/>
      <c r="C62" s="396"/>
      <c r="D62" s="235" t="s">
        <v>251</v>
      </c>
      <c r="E62" s="166">
        <v>62</v>
      </c>
      <c r="F62" s="166">
        <v>55</v>
      </c>
      <c r="G62" s="166">
        <v>7</v>
      </c>
      <c r="H62" s="174">
        <v>0.88709677419354838</v>
      </c>
      <c r="I62" s="469"/>
      <c r="O62" s="61"/>
    </row>
    <row r="63" spans="2:15" x14ac:dyDescent="0.25">
      <c r="B63" s="389"/>
      <c r="C63" s="394"/>
      <c r="D63" s="235" t="s">
        <v>252</v>
      </c>
      <c r="E63" s="166">
        <v>56</v>
      </c>
      <c r="F63" s="166">
        <v>3</v>
      </c>
      <c r="G63" s="166">
        <v>53</v>
      </c>
      <c r="H63" s="174">
        <v>5.3571428571428568E-2</v>
      </c>
      <c r="I63" s="497"/>
      <c r="O63" s="61"/>
    </row>
    <row r="64" spans="2:15" x14ac:dyDescent="0.25">
      <c r="B64" s="389"/>
      <c r="C64" s="306"/>
      <c r="D64" s="307" t="s">
        <v>253</v>
      </c>
      <c r="E64" s="166">
        <v>1</v>
      </c>
      <c r="F64" s="166">
        <v>1</v>
      </c>
      <c r="G64" s="166">
        <v>0</v>
      </c>
      <c r="H64" s="501">
        <v>1</v>
      </c>
      <c r="I64" s="502"/>
    </row>
    <row r="65" spans="2:16" x14ac:dyDescent="0.25">
      <c r="B65" s="389"/>
      <c r="C65" s="235"/>
      <c r="D65" s="236" t="s">
        <v>270</v>
      </c>
      <c r="E65" s="161">
        <v>28</v>
      </c>
      <c r="F65" s="161">
        <v>20</v>
      </c>
      <c r="G65" s="166">
        <v>8</v>
      </c>
      <c r="H65" s="484">
        <v>0.7142857142857143</v>
      </c>
      <c r="I65" s="485"/>
    </row>
    <row r="66" spans="2:16" x14ac:dyDescent="0.25">
      <c r="B66" s="389"/>
      <c r="C66" s="235"/>
      <c r="D66" s="236" t="s">
        <v>271</v>
      </c>
      <c r="E66" s="161">
        <v>13</v>
      </c>
      <c r="F66" s="161">
        <v>3</v>
      </c>
      <c r="G66" s="166">
        <v>10</v>
      </c>
      <c r="H66" s="484">
        <v>0.23076923076923078</v>
      </c>
      <c r="I66" s="485"/>
    </row>
    <row r="67" spans="2:16" x14ac:dyDescent="0.25">
      <c r="B67" s="389"/>
      <c r="C67" s="393" t="s">
        <v>167</v>
      </c>
      <c r="D67" s="235" t="s">
        <v>168</v>
      </c>
      <c r="E67" s="166">
        <v>3</v>
      </c>
      <c r="F67" s="166">
        <v>3</v>
      </c>
      <c r="G67" s="166">
        <v>0</v>
      </c>
      <c r="H67" s="484">
        <v>1</v>
      </c>
      <c r="I67" s="485"/>
    </row>
    <row r="68" spans="2:16" ht="15.75" thickBot="1" x14ac:dyDescent="0.3">
      <c r="B68" s="390"/>
      <c r="C68" s="498"/>
      <c r="D68" s="237" t="s">
        <v>169</v>
      </c>
      <c r="E68" s="165">
        <v>2</v>
      </c>
      <c r="F68" s="165">
        <v>0</v>
      </c>
      <c r="G68" s="165">
        <v>2</v>
      </c>
      <c r="H68" s="488">
        <v>0</v>
      </c>
      <c r="I68" s="489"/>
    </row>
    <row r="69" spans="2:16" ht="16.5" thickBot="1" x14ac:dyDescent="0.3">
      <c r="B69" s="265"/>
      <c r="C69" s="266"/>
      <c r="D69" s="267" t="s">
        <v>265</v>
      </c>
      <c r="E69" s="153">
        <v>976</v>
      </c>
      <c r="F69" s="153">
        <v>876</v>
      </c>
      <c r="G69" s="204">
        <v>100</v>
      </c>
      <c r="H69" s="476">
        <v>0.89754098360655743</v>
      </c>
      <c r="I69" s="477"/>
    </row>
    <row r="70" spans="2:16" x14ac:dyDescent="0.25">
      <c r="B70" s="402" t="s">
        <v>121</v>
      </c>
      <c r="C70" s="499" t="s">
        <v>170</v>
      </c>
      <c r="D70" s="244" t="s">
        <v>291</v>
      </c>
      <c r="E70" s="151"/>
      <c r="F70" s="151"/>
      <c r="G70" s="151"/>
      <c r="H70" s="175"/>
      <c r="I70" s="478">
        <v>0.76100000000000001</v>
      </c>
    </row>
    <row r="71" spans="2:16" x14ac:dyDescent="0.25">
      <c r="B71" s="403"/>
      <c r="C71" s="500"/>
      <c r="D71" s="62" t="s">
        <v>171</v>
      </c>
      <c r="E71" s="176">
        <v>86</v>
      </c>
      <c r="F71" s="176">
        <v>86</v>
      </c>
      <c r="G71" s="176">
        <v>0</v>
      </c>
      <c r="H71" s="177">
        <v>1</v>
      </c>
      <c r="I71" s="479"/>
    </row>
    <row r="72" spans="2:16" x14ac:dyDescent="0.25">
      <c r="B72" s="403"/>
      <c r="C72" s="500"/>
      <c r="D72" s="245" t="s">
        <v>172</v>
      </c>
      <c r="E72" s="176">
        <v>132</v>
      </c>
      <c r="F72" s="176">
        <v>40</v>
      </c>
      <c r="G72" s="176">
        <v>92</v>
      </c>
      <c r="H72" s="177">
        <v>0.30303030303030304</v>
      </c>
      <c r="I72" s="479"/>
    </row>
    <row r="73" spans="2:16" x14ac:dyDescent="0.25">
      <c r="B73" s="403"/>
      <c r="C73" s="500"/>
      <c r="D73" s="62" t="s">
        <v>125</v>
      </c>
      <c r="E73" s="176">
        <v>136</v>
      </c>
      <c r="F73" s="176">
        <v>134</v>
      </c>
      <c r="G73" s="176">
        <v>2</v>
      </c>
      <c r="H73" s="177">
        <v>0.98529411764705888</v>
      </c>
      <c r="I73" s="479"/>
    </row>
    <row r="74" spans="2:16" x14ac:dyDescent="0.25">
      <c r="B74" s="403"/>
      <c r="C74" s="500"/>
      <c r="D74" s="62" t="s">
        <v>173</v>
      </c>
      <c r="E74" s="176">
        <v>108</v>
      </c>
      <c r="F74" s="176">
        <v>103</v>
      </c>
      <c r="G74" s="176">
        <v>5</v>
      </c>
      <c r="H74" s="177">
        <v>0.95370370370370372</v>
      </c>
      <c r="I74" s="479"/>
    </row>
    <row r="75" spans="2:16" x14ac:dyDescent="0.25">
      <c r="B75" s="403"/>
      <c r="C75" s="500"/>
      <c r="D75" s="62" t="s">
        <v>174</v>
      </c>
      <c r="E75" s="176">
        <v>122</v>
      </c>
      <c r="F75" s="176">
        <v>101</v>
      </c>
      <c r="G75" s="176">
        <v>21</v>
      </c>
      <c r="H75" s="177">
        <v>0.82786885245901642</v>
      </c>
      <c r="I75" s="479"/>
    </row>
    <row r="76" spans="2:16" x14ac:dyDescent="0.25">
      <c r="B76" s="403"/>
      <c r="C76" s="500"/>
      <c r="D76" s="62" t="s">
        <v>175</v>
      </c>
      <c r="E76" s="176">
        <v>118</v>
      </c>
      <c r="F76" s="176">
        <v>70</v>
      </c>
      <c r="G76" s="176">
        <v>48</v>
      </c>
      <c r="H76" s="177">
        <v>0.59322033898305082</v>
      </c>
      <c r="I76" s="479"/>
      <c r="L76" s="63"/>
      <c r="P76" s="61"/>
    </row>
    <row r="77" spans="2:16" x14ac:dyDescent="0.25">
      <c r="B77" s="403"/>
      <c r="C77" s="238"/>
      <c r="D77" s="239" t="s">
        <v>129</v>
      </c>
      <c r="E77" s="176">
        <v>20</v>
      </c>
      <c r="F77" s="176">
        <v>7</v>
      </c>
      <c r="G77" s="176">
        <v>13</v>
      </c>
      <c r="H77" s="409">
        <v>0.35</v>
      </c>
      <c r="I77" s="410"/>
      <c r="L77" s="63"/>
      <c r="P77" s="61"/>
    </row>
    <row r="78" spans="2:16" x14ac:dyDescent="0.25">
      <c r="B78" s="403"/>
      <c r="C78" s="238"/>
      <c r="D78" s="239" t="s">
        <v>272</v>
      </c>
      <c r="E78" s="162">
        <v>41</v>
      </c>
      <c r="F78" s="162">
        <v>37</v>
      </c>
      <c r="G78" s="176">
        <v>4</v>
      </c>
      <c r="H78" s="409">
        <v>0.90243902439024393</v>
      </c>
      <c r="I78" s="410"/>
      <c r="L78" s="63"/>
      <c r="P78" s="61"/>
    </row>
    <row r="79" spans="2:16" x14ac:dyDescent="0.25">
      <c r="B79" s="403"/>
      <c r="C79" s="238"/>
      <c r="D79" s="239" t="s">
        <v>274</v>
      </c>
      <c r="E79" s="162">
        <v>2</v>
      </c>
      <c r="F79" s="162">
        <v>0</v>
      </c>
      <c r="G79" s="176">
        <v>2</v>
      </c>
      <c r="H79" s="409">
        <v>0</v>
      </c>
      <c r="I79" s="410"/>
      <c r="L79" s="63"/>
      <c r="P79" s="61"/>
    </row>
    <row r="80" spans="2:16" ht="15.75" thickBot="1" x14ac:dyDescent="0.3">
      <c r="B80" s="404"/>
      <c r="C80" s="253"/>
      <c r="D80" s="254" t="s">
        <v>176</v>
      </c>
      <c r="E80" s="152">
        <v>101</v>
      </c>
      <c r="F80" s="152">
        <v>69</v>
      </c>
      <c r="G80" s="152">
        <v>32</v>
      </c>
      <c r="H80" s="474">
        <v>0.68316831683168322</v>
      </c>
      <c r="I80" s="475"/>
    </row>
    <row r="81" spans="2:9" ht="16.5" thickBot="1" x14ac:dyDescent="0.3">
      <c r="B81" s="268"/>
      <c r="C81" s="269"/>
      <c r="D81" s="270" t="s">
        <v>266</v>
      </c>
      <c r="E81" s="154">
        <v>866</v>
      </c>
      <c r="F81" s="154">
        <v>647</v>
      </c>
      <c r="G81" s="205">
        <v>219</v>
      </c>
      <c r="H81" s="472">
        <v>0.74711316397228633</v>
      </c>
      <c r="I81" s="473"/>
    </row>
    <row r="82" spans="2:9" ht="17.25" thickTop="1" thickBot="1" x14ac:dyDescent="0.3">
      <c r="B82" s="271"/>
      <c r="C82" s="272"/>
      <c r="D82" s="273" t="s">
        <v>267</v>
      </c>
      <c r="E82" s="160">
        <v>6854</v>
      </c>
      <c r="F82" s="160">
        <v>4218</v>
      </c>
      <c r="G82" s="159">
        <v>2636</v>
      </c>
      <c r="H82" s="415">
        <v>0.61540706156988623</v>
      </c>
      <c r="I82" s="416"/>
    </row>
    <row r="83" spans="2:9" ht="15.75" thickTop="1" x14ac:dyDescent="0.25"/>
  </sheetData>
  <mergeCells count="66">
    <mergeCell ref="B1:I2"/>
    <mergeCell ref="K1:O3"/>
    <mergeCell ref="B3:I3"/>
    <mergeCell ref="K4:L4"/>
    <mergeCell ref="B5:B53"/>
    <mergeCell ref="K5:L5"/>
    <mergeCell ref="H50:I50"/>
    <mergeCell ref="H53:I53"/>
    <mergeCell ref="H48:I48"/>
    <mergeCell ref="H46:I46"/>
    <mergeCell ref="H47:I47"/>
    <mergeCell ref="H44:I44"/>
    <mergeCell ref="H49:I49"/>
    <mergeCell ref="H37:I37"/>
    <mergeCell ref="H38:I38"/>
    <mergeCell ref="K16:O17"/>
    <mergeCell ref="K19:K24"/>
    <mergeCell ref="K6:L6"/>
    <mergeCell ref="K7:L7"/>
    <mergeCell ref="K8:L8"/>
    <mergeCell ref="K9:L9"/>
    <mergeCell ref="K10:L10"/>
    <mergeCell ref="K11:L11"/>
    <mergeCell ref="K25:L25"/>
    <mergeCell ref="K26:K30"/>
    <mergeCell ref="K31:L31"/>
    <mergeCell ref="K32:K35"/>
    <mergeCell ref="I35:I36"/>
    <mergeCell ref="K36:L36"/>
    <mergeCell ref="K37:L37"/>
    <mergeCell ref="H39:I39"/>
    <mergeCell ref="H40:I40"/>
    <mergeCell ref="H41:I41"/>
    <mergeCell ref="H64:I64"/>
    <mergeCell ref="C67:C68"/>
    <mergeCell ref="B55:B68"/>
    <mergeCell ref="H82:I82"/>
    <mergeCell ref="H81:I81"/>
    <mergeCell ref="H68:I68"/>
    <mergeCell ref="B70:B80"/>
    <mergeCell ref="C70:C76"/>
    <mergeCell ref="H79:I79"/>
    <mergeCell ref="H78:I78"/>
    <mergeCell ref="H80:I80"/>
    <mergeCell ref="I70:I76"/>
    <mergeCell ref="H77:I77"/>
    <mergeCell ref="H67:I67"/>
    <mergeCell ref="H66:I66"/>
    <mergeCell ref="H65:I65"/>
    <mergeCell ref="H69:I69"/>
    <mergeCell ref="C55:C63"/>
    <mergeCell ref="I5:I25"/>
    <mergeCell ref="H26:I26"/>
    <mergeCell ref="I27:I33"/>
    <mergeCell ref="H34:I34"/>
    <mergeCell ref="I55:I63"/>
    <mergeCell ref="H54:I54"/>
    <mergeCell ref="H51:I51"/>
    <mergeCell ref="H52:I52"/>
    <mergeCell ref="C5:C25"/>
    <mergeCell ref="C27:C33"/>
    <mergeCell ref="C40:C48"/>
    <mergeCell ref="H43:I43"/>
    <mergeCell ref="H45:I45"/>
    <mergeCell ref="C35:C36"/>
    <mergeCell ref="H42:I4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ignoredErrors>
    <ignoredError sqref="I27 I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총괄(신규+정기교육)</vt:lpstr>
      <vt:lpstr>신규교육(2018)</vt:lpstr>
      <vt:lpstr>정기교육(2018-1)</vt:lpstr>
      <vt:lpstr>정기교육(2018-2)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2019-01-03T08:53:38Z</cp:lastPrinted>
  <dcterms:created xsi:type="dcterms:W3CDTF">2019-01-03T05:41:26Z</dcterms:created>
  <dcterms:modified xsi:type="dcterms:W3CDTF">2019-01-04T05:13:46Z</dcterms:modified>
</cp:coreProperties>
</file>